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7" activeTab="0"/>
  </bookViews>
  <sheets>
    <sheet name="квалификация" sheetId="1" r:id="rId1"/>
    <sheet name="раунд робин" sheetId="2" r:id="rId2"/>
    <sheet name="степледдер" sheetId="3" r:id="rId3"/>
    <sheet name="__VBA__0" sheetId="4" r:id="rId4"/>
    <sheet name="__VBA__1" sheetId="5" r:id="rId5"/>
    <sheet name="__VBA__2" sheetId="6" r:id="rId6"/>
    <sheet name="__VBA__3" sheetId="7" r:id="rId7"/>
  </sheets>
  <definedNames>
    <definedName name="_xlnm.Print_Area" localSheetId="1">'раунд робин'!$A$1:$U$23</definedName>
  </definedNames>
  <calcPr fullCalcOnLoad="1"/>
</workbook>
</file>

<file path=xl/sharedStrings.xml><?xml version="1.0" encoding="utf-8"?>
<sst xmlns="http://schemas.openxmlformats.org/spreadsheetml/2006/main" count="87" uniqueCount="55">
  <si>
    <t>Федерация боулинга</t>
  </si>
  <si>
    <t>Волгоградской области</t>
  </si>
  <si>
    <t>Таблица результатов Открытого Чемпионата Волгоградской обл. 2017</t>
  </si>
  <si>
    <t xml:space="preserve">6 этап </t>
  </si>
  <si>
    <t>3 июня  2017г.</t>
  </si>
  <si>
    <t>№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</si>
  <si>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</si>
  <si>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</si>
  <si>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</si>
  <si>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</si>
  <si>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</si>
  <si>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</si>
  <si>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</si>
  <si>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</si>
  <si>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Марченко Петр</t>
  </si>
  <si>
    <t>Безотосный Алексей</t>
  </si>
  <si>
    <t>Лаптев Вячеслав</t>
  </si>
  <si>
    <t>Белов Андрей</t>
  </si>
  <si>
    <t>Лазарев Сергей</t>
  </si>
  <si>
    <t>Мисходжев Руслан</t>
  </si>
  <si>
    <t>Лихолай Алла</t>
  </si>
  <si>
    <t>Анипко Александр</t>
  </si>
  <si>
    <t>Поляков Александр</t>
  </si>
  <si>
    <t>Рычагов Максим</t>
  </si>
  <si>
    <t>Вайнман Марина</t>
  </si>
  <si>
    <t>Иванова Ольга</t>
  </si>
  <si>
    <t>Гущин Александр</t>
  </si>
  <si>
    <t>Тихонов Константин</t>
  </si>
  <si>
    <t>Халанский Дмитрий</t>
  </si>
  <si>
    <t>Кияшкин Александр</t>
  </si>
  <si>
    <t>Вайнман Алексей</t>
  </si>
  <si>
    <t>Антюфеева Елена</t>
  </si>
  <si>
    <t>Руденко Сергей</t>
  </si>
  <si>
    <t>Егозарьян Артур</t>
  </si>
  <si>
    <t>Фамин Денис</t>
  </si>
  <si>
    <t>Жиделёв Андрей</t>
  </si>
  <si>
    <t>Карпов Сергей</t>
  </si>
  <si>
    <t>Лявин Андрей</t>
  </si>
  <si>
    <t xml:space="preserve"> </t>
  </si>
  <si>
    <t>Раунд Робин</t>
  </si>
  <si>
    <t>03 июня 2017 г.</t>
  </si>
  <si>
    <t>Фамилия</t>
  </si>
  <si>
    <t>Сумма
6 игр</t>
  </si>
  <si>
    <t>Всего
13 игр</t>
  </si>
  <si>
    <t>Игры</t>
  </si>
  <si>
    <t>Бо
нус</t>
  </si>
  <si>
    <t>Сред
за РР</t>
  </si>
  <si>
    <t>Место</t>
  </si>
  <si>
    <t>бонус</t>
  </si>
  <si>
    <t xml:space="preserve"> 1 группа</t>
  </si>
  <si>
    <t xml:space="preserve"> 2 группа</t>
  </si>
  <si>
    <t>03 июня  2017г.</t>
  </si>
  <si>
    <t xml:space="preserve">СТЕПЛЕДДЕР </t>
  </si>
  <si>
    <t>За 1 место</t>
  </si>
  <si>
    <t>За 3 место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</si>
</sst>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"/>
  </numFmts>
  <fonts count="36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color indexed="8"/>
      <name val="Arial"/>
      <family val="2"/>
    </font>
    <font>
      <b/>
      <i/>
      <sz val="11"/>
      <color indexed="12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0"/>
      <color indexed="10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0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6" fillId="2" borderId="4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left"/>
    </xf>
    <xf numFmtId="164" fontId="9" fillId="4" borderId="4" xfId="0" applyFont="1" applyFill="1" applyBorder="1" applyAlignment="1">
      <alignment horizontal="center" vertical="center"/>
    </xf>
    <xf numFmtId="164" fontId="9" fillId="3" borderId="4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6" fontId="9" fillId="3" borderId="4" xfId="0" applyNumberFormat="1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/>
    </xf>
    <xf numFmtId="164" fontId="13" fillId="2" borderId="4" xfId="20" applyFont="1" applyFill="1" applyBorder="1" applyAlignment="1">
      <alignment horizontal="center"/>
      <protection/>
    </xf>
    <xf numFmtId="164" fontId="12" fillId="5" borderId="5" xfId="0" applyFont="1" applyFill="1" applyBorder="1" applyAlignment="1">
      <alignment/>
    </xf>
    <xf numFmtId="164" fontId="10" fillId="0" borderId="0" xfId="0" applyFont="1" applyBorder="1" applyAlignment="1">
      <alignment horizontal="center"/>
    </xf>
    <xf numFmtId="164" fontId="12" fillId="5" borderId="5" xfId="0" applyFont="1" applyFill="1" applyBorder="1" applyAlignment="1">
      <alignment horizontal="left"/>
    </xf>
    <xf numFmtId="164" fontId="12" fillId="5" borderId="5" xfId="0" applyFont="1" applyFill="1" applyBorder="1" applyAlignment="1">
      <alignment/>
    </xf>
    <xf numFmtId="164" fontId="14" fillId="2" borderId="4" xfId="20" applyFont="1" applyFill="1" applyBorder="1" applyAlignment="1">
      <alignment horizontal="center"/>
      <protection/>
    </xf>
    <xf numFmtId="164" fontId="5" fillId="6" borderId="4" xfId="0" applyFont="1" applyFill="1" applyBorder="1" applyAlignment="1" applyProtection="1">
      <alignment/>
      <protection locked="0"/>
    </xf>
    <xf numFmtId="164" fontId="9" fillId="2" borderId="4" xfId="0" applyFont="1" applyFill="1" applyBorder="1" applyAlignment="1">
      <alignment horizontal="center" vertical="center"/>
    </xf>
    <xf numFmtId="164" fontId="15" fillId="6" borderId="4" xfId="20" applyFont="1" applyFill="1" applyBorder="1" applyProtection="1">
      <alignment/>
      <protection locked="0"/>
    </xf>
    <xf numFmtId="164" fontId="16" fillId="3" borderId="4" xfId="0" applyFont="1" applyFill="1" applyBorder="1" applyAlignment="1">
      <alignment/>
    </xf>
    <xf numFmtId="164" fontId="17" fillId="3" borderId="4" xfId="0" applyFont="1" applyFill="1" applyBorder="1" applyAlignment="1">
      <alignment/>
    </xf>
    <xf numFmtId="164" fontId="18" fillId="3" borderId="4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21" fillId="0" borderId="0" xfId="0" applyFont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0" fillId="7" borderId="6" xfId="0" applyFont="1" applyFill="1" applyBorder="1" applyAlignment="1">
      <alignment horizontal="center" vertical="center"/>
    </xf>
    <xf numFmtId="164" fontId="0" fillId="7" borderId="6" xfId="0" applyFont="1" applyFill="1" applyBorder="1" applyAlignment="1">
      <alignment horizontal="center" vertical="center" wrapText="1"/>
    </xf>
    <xf numFmtId="164" fontId="0" fillId="7" borderId="7" xfId="0" applyFont="1" applyFill="1" applyBorder="1" applyAlignment="1">
      <alignment horizontal="center"/>
    </xf>
    <xf numFmtId="164" fontId="0" fillId="7" borderId="6" xfId="0" applyFill="1" applyBorder="1" applyAlignment="1">
      <alignment horizontal="center"/>
    </xf>
    <xf numFmtId="164" fontId="24" fillId="7" borderId="6" xfId="0" applyFont="1" applyFill="1" applyBorder="1" applyAlignment="1">
      <alignment horizontal="center"/>
    </xf>
    <xf numFmtId="164" fontId="14" fillId="7" borderId="4" xfId="0" applyFont="1" applyFill="1" applyBorder="1" applyAlignment="1">
      <alignment horizontal="center"/>
    </xf>
    <xf numFmtId="164" fontId="29" fillId="0" borderId="4" xfId="0" applyFont="1" applyFill="1" applyBorder="1" applyAlignment="1">
      <alignment horizontal="center"/>
    </xf>
    <xf numFmtId="164" fontId="12" fillId="5" borderId="5" xfId="0" applyFont="1" applyFill="1" applyBorder="1" applyAlignment="1">
      <alignment horizontal="left"/>
    </xf>
    <xf numFmtId="164" fontId="0" fillId="0" borderId="4" xfId="0" applyFont="1" applyFill="1" applyBorder="1" applyAlignment="1">
      <alignment horizontal="center" vertical="center"/>
    </xf>
    <xf numFmtId="166" fontId="29" fillId="0" borderId="4" xfId="0" applyNumberFormat="1" applyFont="1" applyFill="1" applyBorder="1" applyAlignment="1">
      <alignment horizontal="center"/>
    </xf>
    <xf numFmtId="166" fontId="29" fillId="3" borderId="4" xfId="0" applyNumberFormat="1" applyFont="1" applyFill="1" applyBorder="1" applyAlignment="1">
      <alignment horizontal="center"/>
    </xf>
    <xf numFmtId="167" fontId="29" fillId="0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29" fillId="3" borderId="0" xfId="0" applyNumberFormat="1" applyFont="1" applyFill="1" applyBorder="1" applyAlignment="1">
      <alignment horizontal="center"/>
    </xf>
    <xf numFmtId="166" fontId="29" fillId="3" borderId="8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 vertical="center"/>
    </xf>
    <xf numFmtId="166" fontId="29" fillId="3" borderId="2" xfId="0" applyNumberFormat="1" applyFont="1" applyFill="1" applyBorder="1" applyAlignment="1">
      <alignment horizontal="center"/>
    </xf>
    <xf numFmtId="166" fontId="29" fillId="3" borderId="9" xfId="0" applyNumberFormat="1" applyFont="1" applyFill="1" applyBorder="1" applyAlignment="1">
      <alignment horizontal="center"/>
    </xf>
    <xf numFmtId="166" fontId="29" fillId="3" borderId="10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29" fillId="3" borderId="11" xfId="0" applyNumberFormat="1" applyFont="1" applyFill="1" applyBorder="1" applyAlignment="1">
      <alignment horizontal="center"/>
    </xf>
    <xf numFmtId="166" fontId="30" fillId="7" borderId="4" xfId="0" applyNumberFormat="1" applyFont="1" applyFill="1" applyBorder="1" applyAlignment="1">
      <alignment horizontal="center"/>
    </xf>
    <xf numFmtId="166" fontId="31" fillId="3" borderId="4" xfId="0" applyNumberFormat="1" applyFont="1" applyFill="1" applyBorder="1" applyAlignment="1">
      <alignment horizontal="center"/>
    </xf>
    <xf numFmtId="164" fontId="29" fillId="0" borderId="2" xfId="0" applyFont="1" applyFill="1" applyBorder="1" applyAlignment="1">
      <alignment horizontal="center"/>
    </xf>
    <xf numFmtId="164" fontId="12" fillId="5" borderId="12" xfId="0" applyFont="1" applyFill="1" applyBorder="1" applyAlignment="1">
      <alignment/>
    </xf>
    <xf numFmtId="166" fontId="29" fillId="0" borderId="9" xfId="0" applyNumberFormat="1" applyFont="1" applyFill="1" applyBorder="1" applyAlignment="1">
      <alignment horizontal="center"/>
    </xf>
    <xf numFmtId="166" fontId="29" fillId="3" borderId="13" xfId="0" applyNumberFormat="1" applyFont="1" applyFill="1" applyBorder="1" applyAlignment="1">
      <alignment horizontal="center"/>
    </xf>
    <xf numFmtId="166" fontId="29" fillId="3" borderId="14" xfId="0" applyNumberFormat="1" applyFont="1" applyFill="1" applyBorder="1" applyAlignment="1">
      <alignment horizontal="center"/>
    </xf>
    <xf numFmtId="166" fontId="29" fillId="3" borderId="15" xfId="0" applyNumberFormat="1" applyFont="1" applyFill="1" applyBorder="1" applyAlignment="1">
      <alignment horizontal="center"/>
    </xf>
    <xf numFmtId="166" fontId="29" fillId="0" borderId="10" xfId="0" applyNumberFormat="1" applyFont="1" applyFill="1" applyBorder="1" applyAlignment="1">
      <alignment horizontal="center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Border="1" applyAlignment="1">
      <alignment/>
    </xf>
    <xf numFmtId="164" fontId="35" fillId="0" borderId="0" xfId="0" applyFont="1" applyAlignment="1">
      <alignment/>
    </xf>
    <xf numFmtId="164" fontId="35" fillId="0" borderId="2" xfId="0" applyFont="1" applyBorder="1" applyAlignment="1">
      <alignment horizontal="center"/>
    </xf>
    <xf numFmtId="164" fontId="35" fillId="0" borderId="0" xfId="0" applyFont="1" applyAlignment="1">
      <alignment horizontal="center"/>
    </xf>
    <xf numFmtId="164" fontId="35" fillId="0" borderId="0" xfId="0" applyFont="1" applyBorder="1" applyAlignment="1">
      <alignment horizontal="center"/>
    </xf>
    <xf numFmtId="164" fontId="35" fillId="0" borderId="4" xfId="0" applyFont="1" applyBorder="1" applyAlignment="1">
      <alignment/>
    </xf>
    <xf numFmtId="164" fontId="7" fillId="5" borderId="5" xfId="0" applyFont="1" applyFill="1" applyBorder="1" applyAlignment="1" applyProtection="1">
      <alignment/>
      <protection locked="0"/>
    </xf>
    <xf numFmtId="164" fontId="35" fillId="0" borderId="16" xfId="0" applyFont="1" applyBorder="1" applyAlignment="1">
      <alignment horizontal="center"/>
    </xf>
    <xf numFmtId="164" fontId="17" fillId="5" borderId="5" xfId="0" applyFont="1" applyFill="1" applyBorder="1" applyAlignment="1">
      <alignment/>
    </xf>
    <xf numFmtId="164" fontId="35" fillId="0" borderId="11" xfId="0" applyFont="1" applyBorder="1" applyAlignment="1">
      <alignment horizontal="center"/>
    </xf>
    <xf numFmtId="164" fontId="35" fillId="0" borderId="3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9" fillId="0" borderId="1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7</xdr:col>
      <xdr:colOff>447675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514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38100</xdr:rowOff>
    </xdr:from>
    <xdr:to>
      <xdr:col>13</xdr:col>
      <xdr:colOff>171450</xdr:colOff>
      <xdr:row>2</xdr:row>
      <xdr:rowOff>295275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180975"/>
          <a:ext cx="4762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3"/>
  <sheetViews>
    <sheetView tabSelected="1" zoomScale="85" zoomScaleNormal="85" workbookViewId="0" topLeftCell="A8">
      <selection activeCell="A22" sqref="A22"/>
    </sheetView>
  </sheetViews>
  <sheetFormatPr defaultColWidth="9.140625" defaultRowHeight="12.75"/>
  <cols>
    <col min="1" max="1" width="5.28125" style="1" customWidth="1"/>
    <col min="2" max="2" width="24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2"/>
      <c r="H1" s="2"/>
      <c r="I1" s="3"/>
    </row>
    <row r="2" ht="12.75">
      <c r="I2" s="3" t="s">
        <v>0</v>
      </c>
    </row>
    <row r="3" ht="10.5" customHeight="1">
      <c r="I3" s="3" t="s">
        <v>1</v>
      </c>
    </row>
    <row r="4" ht="13.5" customHeight="1"/>
    <row r="5" spans="1:16" ht="24" customHeight="1">
      <c r="A5" s="4" t="s">
        <v>2</v>
      </c>
      <c r="B5" s="4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O5" s="7"/>
      <c r="P5" s="7"/>
    </row>
    <row r="6" spans="1:16" s="9" customFormat="1" ht="14.25" customHeight="1">
      <c r="A6" s="8"/>
      <c r="B6" s="8"/>
      <c r="C6" s="8"/>
      <c r="D6" s="8"/>
      <c r="E6" s="8" t="s">
        <v>3</v>
      </c>
      <c r="F6" s="8"/>
      <c r="G6" s="8" t="s">
        <v>4</v>
      </c>
      <c r="H6" s="8"/>
      <c r="I6" s="8"/>
      <c r="J6" s="8"/>
      <c r="K6" s="8"/>
      <c r="L6" s="8"/>
      <c r="M6" s="8"/>
      <c r="O6" s="10"/>
      <c r="P6" s="10"/>
    </row>
    <row r="7" spans="15:16" s="9" customFormat="1" ht="10.5" customHeight="1">
      <c r="O7" s="10"/>
      <c r="P7" s="10"/>
    </row>
    <row r="8" spans="1:16" s="18" customFormat="1" ht="13.5" customHeight="1">
      <c r="A8" s="11" t="s">
        <v>5</v>
      </c>
      <c r="B8" s="12" t="s">
        <v>6</v>
      </c>
      <c r="C8" s="13">
        <v>1</v>
      </c>
      <c r="D8" s="14">
        <v>2</v>
      </c>
      <c r="E8" s="13">
        <v>3</v>
      </c>
      <c r="F8" s="14">
        <v>4</v>
      </c>
      <c r="G8" s="13">
        <v>5</v>
      </c>
      <c r="H8" s="14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5" t="s">
        <v>11</v>
      </c>
      <c r="N8" s="16" t="s">
        <v>12</v>
      </c>
      <c r="O8" s="16" t="s">
        <v>13</v>
      </c>
      <c r="P8" s="17"/>
    </row>
    <row r="9" spans="1:18" s="18" customFormat="1" ht="13.5" customHeight="1">
      <c r="A9" s="19">
        <v>16</v>
      </c>
      <c r="B9" s="20" t="s">
        <v>14</v>
      </c>
      <c r="C9" s="21">
        <v>232</v>
      </c>
      <c r="D9" s="21">
        <v>205</v>
      </c>
      <c r="E9" s="21">
        <v>259</v>
      </c>
      <c r="F9" s="21">
        <v>300</v>
      </c>
      <c r="G9" s="21">
        <v>248</v>
      </c>
      <c r="H9" s="21">
        <v>224</v>
      </c>
      <c r="I9" s="22">
        <f>IF(C9&lt;&gt;"",SUM(C9:H9),"")</f>
        <v>1468</v>
      </c>
      <c r="J9" s="23">
        <f>IF(C9&lt;&gt;"",AVERAGE(C9:H9),"")</f>
        <v>244.66666666666666</v>
      </c>
      <c r="K9" s="24">
        <f>IF(C9&lt;&gt;"",MAX(C9:H9),"")</f>
        <v>300</v>
      </c>
      <c r="L9" s="24">
        <f>IF(D9&lt;&gt;"",MAX(C9:H9)-MIN(C9:H9),"")</f>
        <v>95</v>
      </c>
      <c r="M9" s="22">
        <v>1</v>
      </c>
      <c r="N9" s="25">
        <f>MAX(C9:H9)</f>
        <v>300</v>
      </c>
      <c r="O9" s="26"/>
      <c r="P9" s="26"/>
      <c r="Q9" s="26"/>
      <c r="R9" s="26"/>
    </row>
    <row r="10" spans="1:16" s="18" customFormat="1" ht="13.5" customHeight="1">
      <c r="A10" s="27">
        <v>11</v>
      </c>
      <c r="B10" s="28" t="s">
        <v>15</v>
      </c>
      <c r="C10" s="21">
        <v>265</v>
      </c>
      <c r="D10" s="21">
        <v>210</v>
      </c>
      <c r="E10" s="21">
        <v>207</v>
      </c>
      <c r="F10" s="21">
        <v>224</v>
      </c>
      <c r="G10" s="21">
        <v>257</v>
      </c>
      <c r="H10" s="21">
        <v>235</v>
      </c>
      <c r="I10" s="22">
        <f>IF(C10&lt;&gt;"",SUM(C10:H10),"")</f>
        <v>1398</v>
      </c>
      <c r="J10" s="23">
        <f>IF(C10&lt;&gt;"",AVERAGE(C10:H10),"")</f>
        <v>233</v>
      </c>
      <c r="K10" s="24">
        <f>IF(C10&lt;&gt;"",MAX(C10:H10),"")</f>
        <v>265</v>
      </c>
      <c r="L10" s="24">
        <f>IF(D10&lt;&gt;"",MAX(C10:H10)-MIN(C10:H10),"")</f>
        <v>58</v>
      </c>
      <c r="M10" s="22">
        <v>2</v>
      </c>
      <c r="N10" s="25">
        <f>MAX(C10:H10)</f>
        <v>265</v>
      </c>
      <c r="O10" s="29">
        <f>MIN(C10:H10)</f>
        <v>207</v>
      </c>
      <c r="P10" s="17"/>
    </row>
    <row r="11" spans="1:16" s="18" customFormat="1" ht="13.5" customHeight="1">
      <c r="A11" s="27">
        <v>19</v>
      </c>
      <c r="B11" s="30" t="s">
        <v>16</v>
      </c>
      <c r="C11" s="21">
        <v>237</v>
      </c>
      <c r="D11" s="21">
        <v>188</v>
      </c>
      <c r="E11" s="21">
        <v>220</v>
      </c>
      <c r="F11" s="21">
        <v>215</v>
      </c>
      <c r="G11" s="21">
        <v>232</v>
      </c>
      <c r="H11" s="21">
        <v>239</v>
      </c>
      <c r="I11" s="22">
        <f>IF(C11&lt;&gt;"",SUM(C11:H11),"")</f>
        <v>1331</v>
      </c>
      <c r="J11" s="23">
        <f>IF(C11&lt;&gt;"",AVERAGE(C11:H11),"")</f>
        <v>221.83333333333334</v>
      </c>
      <c r="K11" s="24">
        <f>IF(C11&lt;&gt;"",MAX(C11:H11),"")</f>
        <v>239</v>
      </c>
      <c r="L11" s="24">
        <f>IF(D11&lt;&gt;"",MAX(C11:H11)-MIN(C11:H11),"")</f>
        <v>51</v>
      </c>
      <c r="M11" s="22">
        <v>3</v>
      </c>
      <c r="N11" s="25">
        <f>MAX(C11:H11)</f>
        <v>239</v>
      </c>
      <c r="O11" s="29">
        <f>MIN(C11:H11)</f>
        <v>188</v>
      </c>
      <c r="P11" s="17"/>
    </row>
    <row r="12" spans="1:16" s="18" customFormat="1" ht="13.5" customHeight="1">
      <c r="A12" s="27">
        <v>23</v>
      </c>
      <c r="B12" s="30" t="s">
        <v>17</v>
      </c>
      <c r="C12" s="21">
        <v>201</v>
      </c>
      <c r="D12" s="21">
        <v>253</v>
      </c>
      <c r="E12" s="21">
        <v>194</v>
      </c>
      <c r="F12" s="21">
        <v>239</v>
      </c>
      <c r="G12" s="21">
        <v>187</v>
      </c>
      <c r="H12" s="21">
        <v>245</v>
      </c>
      <c r="I12" s="22">
        <f>IF(C12&lt;&gt;"",SUM(C12:H12),"")</f>
        <v>1319</v>
      </c>
      <c r="J12" s="23">
        <f>IF(C12&lt;&gt;"",AVERAGE(C12:H12),"")</f>
        <v>219.83333333333334</v>
      </c>
      <c r="K12" s="24">
        <f>IF(C12&lt;&gt;"",MAX(C12:H12),"")</f>
        <v>253</v>
      </c>
      <c r="L12" s="24">
        <f>IF(D12&lt;&gt;"",MAX(C12:H12)-MIN(C12:H12),"")</f>
        <v>66</v>
      </c>
      <c r="M12" s="22">
        <v>4</v>
      </c>
      <c r="N12" s="25">
        <f>MAX(C12:H12)</f>
        <v>253</v>
      </c>
      <c r="O12" s="29">
        <f>MIN(C12:H12)</f>
        <v>187</v>
      </c>
      <c r="P12" s="17"/>
    </row>
    <row r="13" spans="1:16" s="18" customFormat="1" ht="13.5" customHeight="1">
      <c r="A13" s="27">
        <v>13</v>
      </c>
      <c r="B13" s="20" t="s">
        <v>18</v>
      </c>
      <c r="C13" s="21">
        <v>189</v>
      </c>
      <c r="D13" s="21">
        <v>238</v>
      </c>
      <c r="E13" s="21">
        <v>245</v>
      </c>
      <c r="F13" s="21">
        <v>176</v>
      </c>
      <c r="G13" s="21">
        <v>226</v>
      </c>
      <c r="H13" s="21">
        <v>213</v>
      </c>
      <c r="I13" s="22">
        <f>IF(C13&lt;&gt;"",SUM(C13:H13),"")</f>
        <v>1287</v>
      </c>
      <c r="J13" s="23">
        <f>IF(C13&lt;&gt;"",AVERAGE(C13:H13),"")</f>
        <v>214.5</v>
      </c>
      <c r="K13" s="24">
        <f>IF(C13&lt;&gt;"",MAX(C13:H13),"")</f>
        <v>245</v>
      </c>
      <c r="L13" s="24">
        <f>IF(D13&lt;&gt;"",MAX(C13:H13)-MIN(C13:H13),"")</f>
        <v>69</v>
      </c>
      <c r="M13" s="22">
        <v>5</v>
      </c>
      <c r="N13" s="25">
        <f>MAX(C13:H13)</f>
        <v>245</v>
      </c>
      <c r="O13" s="29">
        <f>MIN(C13:H13)</f>
        <v>176</v>
      </c>
      <c r="P13" s="17"/>
    </row>
    <row r="14" spans="1:16" s="18" customFormat="1" ht="13.5" customHeight="1">
      <c r="A14" s="19">
        <v>14</v>
      </c>
      <c r="B14" s="30" t="s">
        <v>19</v>
      </c>
      <c r="C14" s="21">
        <v>262</v>
      </c>
      <c r="D14" s="21">
        <v>173</v>
      </c>
      <c r="E14" s="21">
        <v>170</v>
      </c>
      <c r="F14" s="21">
        <v>213</v>
      </c>
      <c r="G14" s="21">
        <v>235</v>
      </c>
      <c r="H14" s="21">
        <v>223</v>
      </c>
      <c r="I14" s="22">
        <f>IF(C14&lt;&gt;"",SUM(C14:H14),"")</f>
        <v>1276</v>
      </c>
      <c r="J14" s="23">
        <f>IF(C14&lt;&gt;"",AVERAGE(C14:H14),"")</f>
        <v>212.66666666666666</v>
      </c>
      <c r="K14" s="24">
        <f>IF(C14&lt;&gt;"",MAX(C14:H14),"")</f>
        <v>262</v>
      </c>
      <c r="L14" s="24">
        <f>IF(D14&lt;&gt;"",MAX(C14:H14)-MIN(C14:H14),"")</f>
        <v>92</v>
      </c>
      <c r="M14" s="22">
        <v>6</v>
      </c>
      <c r="N14" s="25">
        <f>MAX(C14:H14)</f>
        <v>262</v>
      </c>
      <c r="O14" s="29">
        <f>MIN(C14:H14)</f>
        <v>170</v>
      </c>
      <c r="P14" s="17"/>
    </row>
    <row r="15" spans="1:16" s="18" customFormat="1" ht="13.5" customHeight="1">
      <c r="A15" s="19">
        <v>24</v>
      </c>
      <c r="B15" s="30" t="s">
        <v>20</v>
      </c>
      <c r="C15" s="21">
        <v>207</v>
      </c>
      <c r="D15" s="21">
        <v>217</v>
      </c>
      <c r="E15" s="21">
        <v>247</v>
      </c>
      <c r="F15" s="21">
        <v>195</v>
      </c>
      <c r="G15" s="21">
        <v>195</v>
      </c>
      <c r="H15" s="21">
        <v>205</v>
      </c>
      <c r="I15" s="22">
        <f>IF(C15&lt;&gt;"",SUM(C15:H15),"")</f>
        <v>1266</v>
      </c>
      <c r="J15" s="23">
        <f>IF(C15&lt;&gt;"",AVERAGE(C15:H15),"")</f>
        <v>211</v>
      </c>
      <c r="K15" s="24">
        <f>IF(C15&lt;&gt;"",MAX(C15:H15),"")</f>
        <v>247</v>
      </c>
      <c r="L15" s="24">
        <f>IF(D15&lt;&gt;"",MAX(C15:H15)-MIN(C15:H15),"")</f>
        <v>52</v>
      </c>
      <c r="M15" s="22">
        <v>7</v>
      </c>
      <c r="N15" s="25">
        <f>MAX(C15:H15)</f>
        <v>247</v>
      </c>
      <c r="O15" s="29">
        <f>MIN(C15:H15)</f>
        <v>195</v>
      </c>
      <c r="P15" s="17"/>
    </row>
    <row r="16" spans="1:16" s="18" customFormat="1" ht="13.5" customHeight="1">
      <c r="A16" s="27">
        <v>7</v>
      </c>
      <c r="B16" s="30" t="s">
        <v>21</v>
      </c>
      <c r="C16" s="21">
        <v>181</v>
      </c>
      <c r="D16" s="21">
        <v>194</v>
      </c>
      <c r="E16" s="21">
        <v>181</v>
      </c>
      <c r="F16" s="21">
        <v>256</v>
      </c>
      <c r="G16" s="21">
        <v>221</v>
      </c>
      <c r="H16" s="21">
        <v>232</v>
      </c>
      <c r="I16" s="22">
        <f>IF(C16&lt;&gt;"",SUM(C16:H16),"")</f>
        <v>1265</v>
      </c>
      <c r="J16" s="23">
        <f>IF(C16&lt;&gt;"",AVERAGE(C16:H16),"")</f>
        <v>210.83333333333334</v>
      </c>
      <c r="K16" s="24">
        <f>IF(C16&lt;&gt;"",MAX(C16:H16),"")</f>
        <v>256</v>
      </c>
      <c r="L16" s="24">
        <f>IF(D16&lt;&gt;"",MAX(C16:H16)-MIN(C16:H16),"")</f>
        <v>75</v>
      </c>
      <c r="M16" s="22">
        <v>8</v>
      </c>
      <c r="N16" s="25">
        <f>MAX(C16:H16)</f>
        <v>256</v>
      </c>
      <c r="O16" s="29">
        <f>MIN(C16:H16)</f>
        <v>181</v>
      </c>
      <c r="P16" s="17"/>
    </row>
    <row r="17" spans="1:16" s="18" customFormat="1" ht="13.5" customHeight="1">
      <c r="A17" s="19">
        <v>18</v>
      </c>
      <c r="B17" s="30" t="s">
        <v>22</v>
      </c>
      <c r="C17" s="21">
        <v>159</v>
      </c>
      <c r="D17" s="21">
        <v>185</v>
      </c>
      <c r="E17" s="21">
        <v>198</v>
      </c>
      <c r="F17" s="21">
        <v>211</v>
      </c>
      <c r="G17" s="21">
        <v>215</v>
      </c>
      <c r="H17" s="21">
        <v>277</v>
      </c>
      <c r="I17" s="22">
        <f>IF(C17&lt;&gt;"",SUM(C17:H17),"")</f>
        <v>1245</v>
      </c>
      <c r="J17" s="23">
        <f>IF(C17&lt;&gt;"",AVERAGE(C17:H17),"")</f>
        <v>207.5</v>
      </c>
      <c r="K17" s="24">
        <f>IF(C17&lt;&gt;"",MAX(C17:H17),"")</f>
        <v>277</v>
      </c>
      <c r="L17" s="24">
        <f>IF(D17&lt;&gt;"",MAX(C17:H17)-MIN(C17:H17),"")</f>
        <v>118</v>
      </c>
      <c r="M17" s="22">
        <v>9</v>
      </c>
      <c r="N17" s="25">
        <f>MAX(C17:H17)</f>
        <v>277</v>
      </c>
      <c r="O17" s="29">
        <f>MIN(C17:H17)</f>
        <v>159</v>
      </c>
      <c r="P17" s="17"/>
    </row>
    <row r="18" spans="1:16" s="18" customFormat="1" ht="13.5" customHeight="1">
      <c r="A18" s="27">
        <v>15</v>
      </c>
      <c r="B18" s="20" t="s">
        <v>23</v>
      </c>
      <c r="C18" s="21">
        <v>201</v>
      </c>
      <c r="D18" s="21">
        <v>179</v>
      </c>
      <c r="E18" s="21">
        <v>205</v>
      </c>
      <c r="F18" s="21">
        <v>218</v>
      </c>
      <c r="G18" s="21">
        <v>223</v>
      </c>
      <c r="H18" s="21">
        <v>216</v>
      </c>
      <c r="I18" s="22">
        <f>IF(C18&lt;&gt;"",SUM(C18:H18),"")</f>
        <v>1242</v>
      </c>
      <c r="J18" s="23">
        <f>IF(C18&lt;&gt;"",AVERAGE(C18:H18),"")</f>
        <v>207</v>
      </c>
      <c r="K18" s="24">
        <f>IF(C18&lt;&gt;"",MAX(C18:H18),"")</f>
        <v>223</v>
      </c>
      <c r="L18" s="24">
        <f>IF(D18&lt;&gt;"",MAX(C18:H18)-MIN(C18:H18),"")</f>
        <v>44</v>
      </c>
      <c r="M18" s="22">
        <v>10</v>
      </c>
      <c r="N18" s="25">
        <f>MAX(C18:H18)</f>
        <v>223</v>
      </c>
      <c r="O18" s="29">
        <f>MIN(C18:H18)</f>
        <v>179</v>
      </c>
      <c r="P18" s="17"/>
    </row>
    <row r="19" spans="1:16" s="18" customFormat="1" ht="13.5" customHeight="1">
      <c r="A19" s="27">
        <v>9</v>
      </c>
      <c r="B19" s="30" t="s">
        <v>24</v>
      </c>
      <c r="C19" s="21">
        <v>228</v>
      </c>
      <c r="D19" s="21">
        <v>209</v>
      </c>
      <c r="E19" s="21">
        <v>174</v>
      </c>
      <c r="F19" s="21">
        <v>193</v>
      </c>
      <c r="G19" s="21">
        <v>193</v>
      </c>
      <c r="H19" s="21">
        <v>230</v>
      </c>
      <c r="I19" s="22">
        <f>IF(C19&lt;&gt;"",SUM(C19:H19),"")</f>
        <v>1227</v>
      </c>
      <c r="J19" s="23">
        <f>IF(C19&lt;&gt;"",AVERAGE(C19:H19),"")</f>
        <v>204.5</v>
      </c>
      <c r="K19" s="24">
        <f>IF(C19&lt;&gt;"",MAX(C19:H19),"")</f>
        <v>230</v>
      </c>
      <c r="L19" s="24">
        <f>IF(D19&lt;&gt;"",MAX(C19:H19)-MIN(C19:H19),"")</f>
        <v>56</v>
      </c>
      <c r="M19" s="22">
        <v>11</v>
      </c>
      <c r="N19" s="25">
        <f>MAX(C19:H19)</f>
        <v>230</v>
      </c>
      <c r="O19" s="29">
        <f>MIN(C19:H19)</f>
        <v>174</v>
      </c>
      <c r="P19" s="17"/>
    </row>
    <row r="20" spans="1:16" s="18" customFormat="1" ht="13.5" customHeight="1">
      <c r="A20" s="27">
        <v>21</v>
      </c>
      <c r="B20" s="20" t="s">
        <v>25</v>
      </c>
      <c r="C20" s="21">
        <v>167</v>
      </c>
      <c r="D20" s="21">
        <v>237</v>
      </c>
      <c r="E20" s="21">
        <v>195</v>
      </c>
      <c r="F20" s="21">
        <v>202</v>
      </c>
      <c r="G20" s="21">
        <v>199</v>
      </c>
      <c r="H20" s="21">
        <v>196</v>
      </c>
      <c r="I20" s="22">
        <f>IF(C20&lt;&gt;"",SUM(C20:H20),"")</f>
        <v>1196</v>
      </c>
      <c r="J20" s="23">
        <f>IF(C20&lt;&gt;"",AVERAGE(C20:H20),"")</f>
        <v>199.33333333333334</v>
      </c>
      <c r="K20" s="24">
        <f>IF(C20&lt;&gt;"",MAX(C20:H20),"")</f>
        <v>237</v>
      </c>
      <c r="L20" s="24">
        <f>IF(D20&lt;&gt;"",MAX(C20:H20)-MIN(C20:H20),"")</f>
        <v>70</v>
      </c>
      <c r="M20" s="22">
        <v>12</v>
      </c>
      <c r="N20" s="25">
        <f>MAX(C20:H20)</f>
        <v>237</v>
      </c>
      <c r="O20" s="29">
        <f>MIN(C20:H20)</f>
        <v>167</v>
      </c>
      <c r="P20" s="17"/>
    </row>
    <row r="21" spans="1:16" s="18" customFormat="1" ht="13.5" customHeight="1">
      <c r="A21" s="19">
        <v>17</v>
      </c>
      <c r="B21" s="30" t="s">
        <v>26</v>
      </c>
      <c r="C21" s="21">
        <v>227</v>
      </c>
      <c r="D21" s="21">
        <v>185</v>
      </c>
      <c r="E21" s="21">
        <v>206</v>
      </c>
      <c r="F21" s="21">
        <v>217</v>
      </c>
      <c r="G21" s="21">
        <v>172</v>
      </c>
      <c r="H21" s="21">
        <v>188</v>
      </c>
      <c r="I21" s="22">
        <f>IF(C21&lt;&gt;"",SUM(C21:H21),"")</f>
        <v>1195</v>
      </c>
      <c r="J21" s="23">
        <f>IF(C21&lt;&gt;"",AVERAGE(C21:H21),"")</f>
        <v>199.16666666666666</v>
      </c>
      <c r="K21" s="24">
        <f>IF(C21&lt;&gt;"",MAX(C21:H21),"")</f>
        <v>227</v>
      </c>
      <c r="L21" s="24">
        <f>IF(D21&lt;&gt;"",MAX(C21:H21)-MIN(C21:H21),"")</f>
        <v>55</v>
      </c>
      <c r="M21" s="22">
        <v>13</v>
      </c>
      <c r="N21" s="25">
        <f>MAX(C21:H21)</f>
        <v>227</v>
      </c>
      <c r="O21" s="29">
        <f>MIN(C21:H21)</f>
        <v>172</v>
      </c>
      <c r="P21" s="17"/>
    </row>
    <row r="22" spans="1:16" s="18" customFormat="1" ht="13.5" customHeight="1">
      <c r="A22" s="27">
        <v>22</v>
      </c>
      <c r="B22" s="30" t="s">
        <v>27</v>
      </c>
      <c r="C22" s="21">
        <v>184</v>
      </c>
      <c r="D22" s="21">
        <v>172</v>
      </c>
      <c r="E22" s="21">
        <v>203</v>
      </c>
      <c r="F22" s="21">
        <v>248</v>
      </c>
      <c r="G22" s="21">
        <v>190</v>
      </c>
      <c r="H22" s="21">
        <v>185</v>
      </c>
      <c r="I22" s="22">
        <f>IF(C22&lt;&gt;"",SUM(C22:H22),"")</f>
        <v>1182</v>
      </c>
      <c r="J22" s="23">
        <f>IF(C22&lt;&gt;"",AVERAGE(C22:H22),"")</f>
        <v>197</v>
      </c>
      <c r="K22" s="24">
        <f>IF(C22&lt;&gt;"",MAX(C22:H22),"")</f>
        <v>248</v>
      </c>
      <c r="L22" s="24">
        <f>IF(D22&lt;&gt;"",MAX(C22:H22)-MIN(C22:H22),"")</f>
        <v>76</v>
      </c>
      <c r="M22" s="22">
        <v>14</v>
      </c>
      <c r="N22" s="25">
        <f>MAX(C22:H22)</f>
        <v>248</v>
      </c>
      <c r="O22" s="29">
        <f>MIN(C22:H22)</f>
        <v>172</v>
      </c>
      <c r="P22" s="17"/>
    </row>
    <row r="23" spans="1:16" s="18" customFormat="1" ht="13.5" customHeight="1">
      <c r="A23" s="27">
        <v>20</v>
      </c>
      <c r="B23" s="20" t="s">
        <v>28</v>
      </c>
      <c r="C23" s="21">
        <v>185</v>
      </c>
      <c r="D23" s="21">
        <v>177</v>
      </c>
      <c r="E23" s="21">
        <v>194</v>
      </c>
      <c r="F23" s="21">
        <v>174</v>
      </c>
      <c r="G23" s="21">
        <v>234</v>
      </c>
      <c r="H23" s="21">
        <v>207</v>
      </c>
      <c r="I23" s="22">
        <f>IF(C23&lt;&gt;"",SUM(C23:H23),"")</f>
        <v>1171</v>
      </c>
      <c r="J23" s="23">
        <f>IF(C23&lt;&gt;"",AVERAGE(C23:H23),"")</f>
        <v>195.16666666666666</v>
      </c>
      <c r="K23" s="24">
        <f>IF(C23&lt;&gt;"",MAX(C23:H23),"")</f>
        <v>234</v>
      </c>
      <c r="L23" s="24">
        <f>IF(D23&lt;&gt;"",MAX(C23:H23)-MIN(C23:H23),"")</f>
        <v>60</v>
      </c>
      <c r="M23" s="22">
        <v>15</v>
      </c>
      <c r="N23" s="25">
        <f>MAX(C23:H23)</f>
        <v>234</v>
      </c>
      <c r="O23" s="29">
        <f>MIN(C23:H23)</f>
        <v>174</v>
      </c>
      <c r="P23" s="17"/>
    </row>
    <row r="24" spans="1:16" s="18" customFormat="1" ht="13.5" customHeight="1">
      <c r="A24" s="27">
        <v>3</v>
      </c>
      <c r="B24" s="31" t="s">
        <v>29</v>
      </c>
      <c r="C24" s="21">
        <v>167</v>
      </c>
      <c r="D24" s="21">
        <v>214</v>
      </c>
      <c r="E24" s="21">
        <v>207</v>
      </c>
      <c r="F24" s="21">
        <v>199</v>
      </c>
      <c r="G24" s="21">
        <v>177</v>
      </c>
      <c r="H24" s="21">
        <v>188</v>
      </c>
      <c r="I24" s="22">
        <f>IF(C24&lt;&gt;"",SUM(C24:H24),"")</f>
        <v>1152</v>
      </c>
      <c r="J24" s="23">
        <f>IF(C24&lt;&gt;"",AVERAGE(C24:H24),"")</f>
        <v>192</v>
      </c>
      <c r="K24" s="24">
        <f>IF(C24&lt;&gt;"",MAX(C24:H24),"")</f>
        <v>214</v>
      </c>
      <c r="L24" s="24">
        <f>IF(D24&lt;&gt;"",MAX(C24:H24)-MIN(C24:H24),"")</f>
        <v>47</v>
      </c>
      <c r="M24" s="22">
        <v>16</v>
      </c>
      <c r="N24" s="25">
        <f>MAX(C24:H24)</f>
        <v>214</v>
      </c>
      <c r="O24" s="29">
        <f>MIN(C24:H24)</f>
        <v>167</v>
      </c>
      <c r="P24" s="17"/>
    </row>
    <row r="25" spans="1:16" s="18" customFormat="1" ht="13.5" customHeight="1">
      <c r="A25" s="27">
        <v>12</v>
      </c>
      <c r="B25" s="30" t="s">
        <v>30</v>
      </c>
      <c r="C25" s="21">
        <v>205</v>
      </c>
      <c r="D25" s="21">
        <v>198</v>
      </c>
      <c r="E25" s="21">
        <v>237</v>
      </c>
      <c r="F25" s="21">
        <v>156</v>
      </c>
      <c r="G25" s="21">
        <v>197</v>
      </c>
      <c r="H25" s="21">
        <v>146</v>
      </c>
      <c r="I25" s="22">
        <f>IF(C25&lt;&gt;"",SUM(C25:H25),"")</f>
        <v>1139</v>
      </c>
      <c r="J25" s="23">
        <f>IF(C25&lt;&gt;"",AVERAGE(C25:H25),"")</f>
        <v>189.83333333333334</v>
      </c>
      <c r="K25" s="24">
        <f>IF(C25&lt;&gt;"",MAX(C25:H25),"")</f>
        <v>237</v>
      </c>
      <c r="L25" s="24">
        <f>IF(D25&lt;&gt;"",MAX(C25:H25)-MIN(C25:H25),"")</f>
        <v>91</v>
      </c>
      <c r="M25" s="22">
        <v>17</v>
      </c>
      <c r="N25" s="25">
        <f>MAX(C25:H25)</f>
        <v>237</v>
      </c>
      <c r="O25" s="29">
        <f>MIN(C25:H25)</f>
        <v>146</v>
      </c>
      <c r="P25" s="17"/>
    </row>
    <row r="26" spans="1:16" s="18" customFormat="1" ht="13.5" customHeight="1">
      <c r="A26" s="19">
        <v>1</v>
      </c>
      <c r="B26" s="30" t="s">
        <v>31</v>
      </c>
      <c r="C26" s="21">
        <v>171</v>
      </c>
      <c r="D26" s="21">
        <v>187</v>
      </c>
      <c r="E26" s="21">
        <v>160</v>
      </c>
      <c r="F26" s="21">
        <v>203</v>
      </c>
      <c r="G26" s="21">
        <v>209</v>
      </c>
      <c r="H26" s="21">
        <v>167</v>
      </c>
      <c r="I26" s="22">
        <f>IF(C26&lt;&gt;"",SUM(C26:H26),"")</f>
        <v>1097</v>
      </c>
      <c r="J26" s="23">
        <f>IF(C26&lt;&gt;"",AVERAGE(C26:H26),"")</f>
        <v>182.83333333333334</v>
      </c>
      <c r="K26" s="24">
        <f>IF(C26&lt;&gt;"",MAX(C26:H26),"")</f>
        <v>209</v>
      </c>
      <c r="L26" s="24">
        <f>IF(D26&lt;&gt;"",MAX(C26:H26)-MIN(C26:H26),"")</f>
        <v>49</v>
      </c>
      <c r="M26" s="22">
        <v>18</v>
      </c>
      <c r="N26" s="25">
        <f>MAX(C26:H26)</f>
        <v>209</v>
      </c>
      <c r="O26" s="29">
        <f>MIN(C26:H26)</f>
        <v>160</v>
      </c>
      <c r="P26" s="17"/>
    </row>
    <row r="27" spans="1:16" s="18" customFormat="1" ht="13.5" customHeight="1">
      <c r="A27" s="27">
        <v>4</v>
      </c>
      <c r="B27" s="20" t="s">
        <v>32</v>
      </c>
      <c r="C27" s="21">
        <v>149</v>
      </c>
      <c r="D27" s="21">
        <v>155</v>
      </c>
      <c r="E27" s="21">
        <v>179</v>
      </c>
      <c r="F27" s="21">
        <v>174</v>
      </c>
      <c r="G27" s="21">
        <v>235</v>
      </c>
      <c r="H27" s="21">
        <v>181</v>
      </c>
      <c r="I27" s="22">
        <f>IF(C27&lt;&gt;"",SUM(C27:H27),"")</f>
        <v>1073</v>
      </c>
      <c r="J27" s="23">
        <f>IF(C27&lt;&gt;"",AVERAGE(C27:H27),"")</f>
        <v>178.83333333333334</v>
      </c>
      <c r="K27" s="24">
        <f>IF(C27&lt;&gt;"",MAX(C27:H27),"")</f>
        <v>235</v>
      </c>
      <c r="L27" s="24">
        <f>IF(D27&lt;&gt;"",MAX(C27:H27)-MIN(C27:H27),"")</f>
        <v>86</v>
      </c>
      <c r="M27" s="22">
        <v>19</v>
      </c>
      <c r="N27" s="25">
        <f>MAX(C44:H44)</f>
        <v>0</v>
      </c>
      <c r="O27" s="29">
        <f>MIN(C44:H44)</f>
        <v>0</v>
      </c>
      <c r="P27" s="17"/>
    </row>
    <row r="28" spans="1:16" s="18" customFormat="1" ht="13.5" customHeight="1">
      <c r="A28" s="27">
        <v>2</v>
      </c>
      <c r="B28" s="28" t="s">
        <v>33</v>
      </c>
      <c r="C28" s="21">
        <v>166</v>
      </c>
      <c r="D28" s="21">
        <v>205</v>
      </c>
      <c r="E28" s="21">
        <v>193</v>
      </c>
      <c r="F28" s="21">
        <v>157</v>
      </c>
      <c r="G28" s="21">
        <v>174</v>
      </c>
      <c r="H28" s="21">
        <v>177</v>
      </c>
      <c r="I28" s="22">
        <f>IF(C28&lt;&gt;"",SUM(C28:H28),"")</f>
        <v>1072</v>
      </c>
      <c r="J28" s="23">
        <f>IF(C28&lt;&gt;"",AVERAGE(C28:H28),"")</f>
        <v>178.66666666666666</v>
      </c>
      <c r="K28" s="24">
        <f>IF(C28&lt;&gt;"",MAX(C28:H28),"")</f>
        <v>205</v>
      </c>
      <c r="L28" s="24">
        <f>IF(D28&lt;&gt;"",MAX(C28:H28)-MIN(C28:H28),"")</f>
        <v>48</v>
      </c>
      <c r="M28" s="22">
        <v>20</v>
      </c>
      <c r="N28" s="25">
        <f>MAX(C45:H45)</f>
        <v>0</v>
      </c>
      <c r="O28" s="29">
        <f>MIN(C45:H45)</f>
        <v>0</v>
      </c>
      <c r="P28" s="17"/>
    </row>
    <row r="29" spans="1:16" s="18" customFormat="1" ht="13.5" customHeight="1">
      <c r="A29" s="19">
        <v>6</v>
      </c>
      <c r="B29" s="30" t="s">
        <v>34</v>
      </c>
      <c r="C29" s="21">
        <v>175</v>
      </c>
      <c r="D29" s="21">
        <v>184</v>
      </c>
      <c r="E29" s="21">
        <v>200</v>
      </c>
      <c r="F29" s="21">
        <v>152</v>
      </c>
      <c r="G29" s="21">
        <v>210</v>
      </c>
      <c r="H29" s="21">
        <v>149</v>
      </c>
      <c r="I29" s="22">
        <f>IF(C29&lt;&gt;"",SUM(C29:H29),"")</f>
        <v>1070</v>
      </c>
      <c r="J29" s="23">
        <f>IF(C29&lt;&gt;"",AVERAGE(C29:H29),"")</f>
        <v>178.33333333333334</v>
      </c>
      <c r="K29" s="24">
        <f>IF(C29&lt;&gt;"",MAX(C29:H29),"")</f>
        <v>210</v>
      </c>
      <c r="L29" s="24">
        <f>IF(D29&lt;&gt;"",MAX(C29:H29)-MIN(C29:H29),"")</f>
        <v>61</v>
      </c>
      <c r="M29" s="22">
        <v>21</v>
      </c>
      <c r="N29" s="25"/>
      <c r="O29" s="29"/>
      <c r="P29" s="17"/>
    </row>
    <row r="30" spans="1:16" s="18" customFormat="1" ht="13.5" customHeight="1">
      <c r="A30" s="19">
        <v>10</v>
      </c>
      <c r="B30" s="30" t="s">
        <v>35</v>
      </c>
      <c r="C30" s="21">
        <v>174</v>
      </c>
      <c r="D30" s="21">
        <v>144</v>
      </c>
      <c r="E30" s="21">
        <v>189</v>
      </c>
      <c r="F30" s="21">
        <v>200</v>
      </c>
      <c r="G30" s="21">
        <v>193</v>
      </c>
      <c r="H30" s="21">
        <v>168</v>
      </c>
      <c r="I30" s="22">
        <f>IF(C30&lt;&gt;"",SUM(C30:H30),"")</f>
        <v>1068</v>
      </c>
      <c r="J30" s="23">
        <f>IF(C30&lt;&gt;"",AVERAGE(C30:H30),"")</f>
        <v>178</v>
      </c>
      <c r="K30" s="24">
        <f>IF(C30&lt;&gt;"",MAX(C30:H30),"")</f>
        <v>200</v>
      </c>
      <c r="L30" s="24">
        <f>IF(D30&lt;&gt;"",MAX(C30:H30)-MIN(C30:H30),"")</f>
        <v>56</v>
      </c>
      <c r="M30" s="22">
        <v>22</v>
      </c>
      <c r="N30" s="25"/>
      <c r="O30" s="29"/>
      <c r="P30" s="17"/>
    </row>
    <row r="31" spans="1:16" s="18" customFormat="1" ht="13.5" customHeight="1">
      <c r="A31" s="19">
        <v>8</v>
      </c>
      <c r="B31" s="30" t="s">
        <v>36</v>
      </c>
      <c r="C31" s="21">
        <v>156</v>
      </c>
      <c r="D31" s="21">
        <v>163</v>
      </c>
      <c r="E31" s="21">
        <v>175</v>
      </c>
      <c r="F31" s="21">
        <v>208</v>
      </c>
      <c r="G31" s="21">
        <v>174</v>
      </c>
      <c r="H31" s="21">
        <v>154</v>
      </c>
      <c r="I31" s="22">
        <f>IF(C31&lt;&gt;"",SUM(C31:H31),"")</f>
        <v>1030</v>
      </c>
      <c r="J31" s="23">
        <f>IF(C31&lt;&gt;"",AVERAGE(C31:H31),"")</f>
        <v>171.66666666666666</v>
      </c>
      <c r="K31" s="24">
        <f>IF(C31&lt;&gt;"",MAX(C31:H31),"")</f>
        <v>208</v>
      </c>
      <c r="L31" s="24">
        <f>IF(D31&lt;&gt;"",MAX(C31:H31)-MIN(C31:H31),"")</f>
        <v>54</v>
      </c>
      <c r="M31" s="22">
        <v>23</v>
      </c>
      <c r="N31" s="25"/>
      <c r="O31" s="29"/>
      <c r="P31" s="17"/>
    </row>
    <row r="32" spans="1:16" s="18" customFormat="1" ht="13.5" customHeight="1">
      <c r="A32" s="19">
        <v>5</v>
      </c>
      <c r="B32" s="30" t="s">
        <v>37</v>
      </c>
      <c r="C32" s="21">
        <v>204</v>
      </c>
      <c r="D32" s="21">
        <v>179</v>
      </c>
      <c r="E32" s="21">
        <v>158</v>
      </c>
      <c r="F32" s="21">
        <v>145</v>
      </c>
      <c r="G32" s="21">
        <v>129</v>
      </c>
      <c r="H32" s="21">
        <v>148</v>
      </c>
      <c r="I32" s="22">
        <f>IF(C32&lt;&gt;"",SUM(C32:H32),"")</f>
        <v>963</v>
      </c>
      <c r="J32" s="23">
        <f>IF(C32&lt;&gt;"",AVERAGE(C32:H32),"")</f>
        <v>160.5</v>
      </c>
      <c r="K32" s="24">
        <f>IF(C32&lt;&gt;"",MAX(C32:H32),"")</f>
        <v>204</v>
      </c>
      <c r="L32" s="24">
        <f>IF(D32&lt;&gt;"",MAX(C32:H32)-MIN(C32:H32),"")</f>
        <v>75</v>
      </c>
      <c r="M32" s="22">
        <v>24</v>
      </c>
      <c r="N32" s="25"/>
      <c r="O32" s="29"/>
      <c r="P32" s="17"/>
    </row>
    <row r="33" spans="1:16" s="18" customFormat="1" ht="13.5" customHeight="1">
      <c r="A33" s="32"/>
      <c r="B33" s="33"/>
      <c r="C33" s="21"/>
      <c r="D33" s="21"/>
      <c r="E33" s="21"/>
      <c r="F33" s="21"/>
      <c r="G33" s="21"/>
      <c r="H33" s="21"/>
      <c r="I33" s="22">
        <f>IF(C33&lt;&gt;"",SUM(C33:H33),"")</f>
      </c>
      <c r="J33" s="23">
        <f>IF(C33&lt;&gt;"",AVERAGE(C33:H33),"")</f>
      </c>
      <c r="K33" s="24">
        <f>IF(C33&lt;&gt;"",MAX(C33:H33),"")</f>
      </c>
      <c r="L33" s="24">
        <f>IF(D33&lt;&gt;"",MAX(C33:H33)-MIN(C33:H33),"")</f>
      </c>
      <c r="M33" s="22">
        <v>25</v>
      </c>
      <c r="N33" s="25"/>
      <c r="O33" s="29"/>
      <c r="P33" s="17"/>
    </row>
    <row r="34" spans="1:16" s="18" customFormat="1" ht="13.5" customHeight="1">
      <c r="A34" s="32"/>
      <c r="B34" s="33"/>
      <c r="C34" s="21"/>
      <c r="D34" s="21"/>
      <c r="E34" s="21"/>
      <c r="F34" s="21"/>
      <c r="G34" s="21"/>
      <c r="H34" s="21"/>
      <c r="I34" s="22">
        <f>IF(C34&lt;&gt;"",SUM(C34:H34),"")</f>
      </c>
      <c r="J34" s="23">
        <f>IF(C34&lt;&gt;"",AVERAGE(C34:H34),"")</f>
      </c>
      <c r="K34" s="24">
        <f>IF(C34&lt;&gt;"",MAX(C34:H34),"")</f>
      </c>
      <c r="L34" s="24">
        <f>IF(D34&lt;&gt;"",MAX(C34:H34)-MIN(C34:H34),"")</f>
      </c>
      <c r="M34" s="22">
        <v>26</v>
      </c>
      <c r="N34" s="25"/>
      <c r="O34" s="29"/>
      <c r="P34" s="17"/>
    </row>
    <row r="35" spans="1:16" s="18" customFormat="1" ht="13.5" customHeight="1">
      <c r="A35" s="34"/>
      <c r="B35" s="33"/>
      <c r="C35" s="21"/>
      <c r="D35" s="21"/>
      <c r="E35" s="21"/>
      <c r="F35" s="21"/>
      <c r="G35" s="21"/>
      <c r="H35" s="21"/>
      <c r="I35" s="22">
        <f>IF(C35&lt;&gt;"",SUM(C35:H35),"")</f>
      </c>
      <c r="J35" s="23">
        <f>IF(C35&lt;&gt;"",AVERAGE(C35:H35),"")</f>
      </c>
      <c r="K35" s="24">
        <f>IF(C35&lt;&gt;"",MAX(C35:H35),"")</f>
      </c>
      <c r="L35" s="24">
        <f>IF(D35&lt;&gt;"",MAX(C35:H35)-MIN(C35:H35),"")</f>
      </c>
      <c r="M35" s="22">
        <v>27</v>
      </c>
      <c r="N35" s="25"/>
      <c r="O35" s="29"/>
      <c r="P35" s="17"/>
    </row>
    <row r="36" spans="1:16" s="18" customFormat="1" ht="13.5" customHeight="1">
      <c r="A36" s="32"/>
      <c r="B36" s="33"/>
      <c r="C36" s="21"/>
      <c r="D36" s="21"/>
      <c r="E36" s="21"/>
      <c r="F36" s="21"/>
      <c r="G36" s="21"/>
      <c r="H36" s="21"/>
      <c r="I36" s="22">
        <f>IF(C36&lt;&gt;"",SUM(C36:H36),"")</f>
      </c>
      <c r="J36" s="23">
        <f>IF(C36&lt;&gt;"",AVERAGE(C36:H36),"")</f>
      </c>
      <c r="K36" s="24">
        <f>IF(C36&lt;&gt;"",MAX(C36:H36),"")</f>
      </c>
      <c r="L36" s="24">
        <f>IF(D36&lt;&gt;"",MAX(C36:H36)-MIN(C36:H36),"")</f>
      </c>
      <c r="M36" s="22">
        <v>28</v>
      </c>
      <c r="N36" s="25"/>
      <c r="O36" s="29"/>
      <c r="P36" s="17"/>
    </row>
    <row r="37" spans="1:16" s="18" customFormat="1" ht="13.5" customHeight="1">
      <c r="A37" s="32"/>
      <c r="B37" s="35"/>
      <c r="C37" s="21"/>
      <c r="D37" s="21"/>
      <c r="E37" s="21"/>
      <c r="F37" s="21"/>
      <c r="G37" s="21"/>
      <c r="H37" s="21"/>
      <c r="I37" s="22">
        <f>IF(C37&lt;&gt;"",SUM(C37:H37),"")</f>
      </c>
      <c r="J37" s="23">
        <f>IF(C37&lt;&gt;"",AVERAGE(C37:H37),"")</f>
      </c>
      <c r="K37" s="24">
        <f>IF(C37&lt;&gt;"",MAX(C37:H37),"")</f>
      </c>
      <c r="L37" s="24">
        <f>IF(D37&lt;&gt;"",MAX(C37:H37)-MIN(C37:H37),"")</f>
      </c>
      <c r="M37" s="22">
        <v>29</v>
      </c>
      <c r="N37" s="25"/>
      <c r="O37" s="29"/>
      <c r="P37" s="17"/>
    </row>
    <row r="38" spans="3:16" s="18" customFormat="1" ht="13.5" customHeight="1" hidden="1">
      <c r="C38" s="21"/>
      <c r="D38" s="21"/>
      <c r="E38" s="21"/>
      <c r="F38" s="21"/>
      <c r="G38" s="21"/>
      <c r="H38" s="21"/>
      <c r="I38" s="22">
        <f>IF(C38&lt;&gt;"",SUM(C38:H38),"")</f>
      </c>
      <c r="J38" s="23">
        <f>IF(C38&lt;&gt;"",AVERAGE(C38:H38),"")</f>
      </c>
      <c r="K38" s="24">
        <f>IF(C38&lt;&gt;"",MAX(C38:H38),"")</f>
      </c>
      <c r="L38" s="24">
        <f>IF(D38&lt;&gt;"",MAX(C38:H38)-MIN(C38:H38),"")</f>
      </c>
      <c r="M38" s="22">
        <v>30</v>
      </c>
      <c r="N38" s="25"/>
      <c r="O38" s="29"/>
      <c r="P38" s="17"/>
    </row>
    <row r="39" spans="3:16" s="18" customFormat="1" ht="13.5" customHeight="1" hidden="1">
      <c r="C39" s="21"/>
      <c r="D39" s="21"/>
      <c r="E39" s="21"/>
      <c r="F39" s="21"/>
      <c r="G39" s="21"/>
      <c r="H39" s="21"/>
      <c r="I39" s="22">
        <f>IF(C39&lt;&gt;"",SUM(C39:H39),"")</f>
      </c>
      <c r="J39" s="23">
        <f>IF(C39&lt;&gt;"",AVERAGE(C39:H39),"")</f>
      </c>
      <c r="K39" s="24">
        <f>IF(C39&lt;&gt;"",MAX(C39:H39),"")</f>
      </c>
      <c r="L39" s="24">
        <f>IF(D39&lt;&gt;"",MAX(C39:H39)-MIN(C39:H39),"")</f>
      </c>
      <c r="M39" s="22">
        <v>31</v>
      </c>
      <c r="N39" s="25"/>
      <c r="O39" s="29"/>
      <c r="P39" s="17"/>
    </row>
    <row r="40" spans="3:16" s="18" customFormat="1" ht="13.5" customHeight="1" hidden="1">
      <c r="C40" s="21"/>
      <c r="D40" s="21"/>
      <c r="E40" s="21"/>
      <c r="F40" s="21"/>
      <c r="G40" s="21"/>
      <c r="H40" s="21"/>
      <c r="I40" s="22">
        <f>IF(C40&lt;&gt;"",SUM(C40:H40),"")</f>
      </c>
      <c r="J40" s="23">
        <f>IF(C40&lt;&gt;"",AVERAGE(C40:H40),"")</f>
      </c>
      <c r="K40" s="24">
        <f>IF(C40&lt;&gt;"",MAX(C40:H40),"")</f>
      </c>
      <c r="L40" s="24">
        <f>IF(D40&lt;&gt;"",MAX(C40:H40)-MIN(C40:H40),"")</f>
      </c>
      <c r="M40" s="22">
        <v>32</v>
      </c>
      <c r="N40" s="25"/>
      <c r="O40" s="29"/>
      <c r="P40" s="17"/>
    </row>
    <row r="41" spans="3:16" s="18" customFormat="1" ht="13.5" customHeight="1" hidden="1">
      <c r="C41" s="21"/>
      <c r="D41" s="21"/>
      <c r="E41" s="21"/>
      <c r="F41" s="21"/>
      <c r="G41" s="21"/>
      <c r="H41" s="21"/>
      <c r="I41" s="22">
        <f>IF(C41&lt;&gt;"",SUM(C41:H41),"")</f>
      </c>
      <c r="J41" s="23">
        <f>IF(C41&lt;&gt;"",AVERAGE(C41:H41),"")</f>
      </c>
      <c r="K41" s="24">
        <f>IF(C41&lt;&gt;"",MAX(C41:H41),"")</f>
      </c>
      <c r="L41" s="24">
        <f>IF(D41&lt;&gt;"",MAX(C41:H41)-MIN(C41:H41),"")</f>
      </c>
      <c r="M41" s="22">
        <v>33</v>
      </c>
      <c r="N41" s="25"/>
      <c r="O41" s="29"/>
      <c r="P41" s="17"/>
    </row>
    <row r="42" spans="1:16" s="18" customFormat="1" ht="13.5" customHeight="1" hidden="1">
      <c r="A42" s="32"/>
      <c r="B42" s="36"/>
      <c r="C42" s="21"/>
      <c r="D42" s="21"/>
      <c r="E42" s="21"/>
      <c r="F42" s="21"/>
      <c r="G42" s="21"/>
      <c r="H42" s="21"/>
      <c r="I42" s="22">
        <f>IF(C42&lt;&gt;"",SUM(C42:H42),"")</f>
      </c>
      <c r="J42" s="23">
        <f>IF(C42&lt;&gt;"",AVERAGE(C42:H42),"")</f>
      </c>
      <c r="K42" s="24">
        <f>IF(C42&lt;&gt;"",MAX(C42:H42),"")</f>
      </c>
      <c r="L42" s="24">
        <f>IF(D42&lt;&gt;"",MAX(C42:H42)-MIN(C42:H42),"")</f>
      </c>
      <c r="M42" s="22">
        <v>34</v>
      </c>
      <c r="N42" s="25"/>
      <c r="O42" s="29"/>
      <c r="P42" s="17"/>
    </row>
    <row r="43" spans="1:16" s="18" customFormat="1" ht="13.5" customHeight="1" hidden="1">
      <c r="A43" s="32"/>
      <c r="B43" s="37"/>
      <c r="C43" s="21"/>
      <c r="D43" s="21"/>
      <c r="E43" s="21"/>
      <c r="F43" s="21"/>
      <c r="G43" s="21"/>
      <c r="H43" s="21"/>
      <c r="I43" s="22">
        <f>IF(C43&lt;&gt;"",SUM(C43:H43),"")</f>
      </c>
      <c r="J43" s="23">
        <f>IF(C43&lt;&gt;"",AVERAGE(C43:H43),"")</f>
      </c>
      <c r="K43" s="24">
        <f>IF(C43&lt;&gt;"",MAX(C43:H43),"")</f>
      </c>
      <c r="L43" s="24">
        <f>IF(D43&lt;&gt;"",MAX(C43:H43)-MIN(C43:H43),"")</f>
      </c>
      <c r="M43" s="22">
        <v>35</v>
      </c>
      <c r="N43" s="25"/>
      <c r="O43" s="29"/>
      <c r="P43" s="17"/>
    </row>
    <row r="44" spans="1:16" s="18" customFormat="1" ht="13.5" customHeight="1" hidden="1">
      <c r="A44" s="32"/>
      <c r="B44" s="38"/>
      <c r="C44" s="21"/>
      <c r="D44" s="21"/>
      <c r="E44" s="21"/>
      <c r="F44" s="21"/>
      <c r="G44" s="21"/>
      <c r="H44" s="21"/>
      <c r="I44" s="22">
        <f>IF(C44&lt;&gt;"",SUM(C44:H44),"")</f>
      </c>
      <c r="J44" s="23">
        <f>IF(C44&lt;&gt;"",AVERAGE(C44:H44),"")</f>
      </c>
      <c r="K44" s="24">
        <f>IF(C44&lt;&gt;"",MAX(C44:H44),"")</f>
      </c>
      <c r="L44" s="24">
        <f>IF(D44&lt;&gt;"",MAX(C44:H44)-MIN(C44:H44),"")</f>
      </c>
      <c r="M44" s="22">
        <v>36</v>
      </c>
      <c r="N44" s="25"/>
      <c r="O44" s="29"/>
      <c r="P44" s="17"/>
    </row>
    <row r="45" spans="1:16" s="18" customFormat="1" ht="13.5" customHeight="1" hidden="1">
      <c r="A45" s="32"/>
      <c r="B45" s="38"/>
      <c r="C45" s="21"/>
      <c r="D45" s="21"/>
      <c r="E45" s="21"/>
      <c r="F45" s="21"/>
      <c r="G45" s="21"/>
      <c r="H45" s="21"/>
      <c r="I45" s="22">
        <f>IF(C45&lt;&gt;"",SUM(C45:H45),"")</f>
      </c>
      <c r="J45" s="23">
        <f>IF(C45&lt;&gt;"",AVERAGE(C45:H45),"")</f>
      </c>
      <c r="K45" s="24">
        <f>IF(C45&lt;&gt;"",MAX(C45:H45),"")</f>
      </c>
      <c r="L45" s="24">
        <f>IF(D45&lt;&gt;"",MAX(C45:H45)-MIN(C45:H45),"")</f>
      </c>
      <c r="M45" s="22">
        <v>37</v>
      </c>
      <c r="N45" s="25"/>
      <c r="O45" s="29"/>
      <c r="P45" s="17"/>
    </row>
    <row r="46" spans="1:16" s="18" customFormat="1" ht="13.5" customHeight="1" hidden="1">
      <c r="A46" s="32"/>
      <c r="B46" s="38"/>
      <c r="C46" s="21"/>
      <c r="D46" s="21"/>
      <c r="E46" s="21"/>
      <c r="F46" s="21"/>
      <c r="G46" s="21"/>
      <c r="H46" s="21"/>
      <c r="I46" s="22">
        <f>IF(C46&lt;&gt;"",SUM(C46:H46),"")</f>
      </c>
      <c r="J46" s="23">
        <f>IF(C46&lt;&gt;"",AVERAGE(C46:H46),"")</f>
      </c>
      <c r="K46" s="24">
        <f>IF(C46&lt;&gt;"",MAX(C46:H46),"")</f>
      </c>
      <c r="L46" s="24">
        <f>IF(D46&lt;&gt;"",MAX(C46:H46)-MIN(C46:H46),"")</f>
      </c>
      <c r="M46" s="22">
        <v>38</v>
      </c>
      <c r="N46" s="25"/>
      <c r="O46" s="29"/>
      <c r="P46" s="17"/>
    </row>
    <row r="47" spans="9:21" s="18" customFormat="1" ht="13.5" customHeight="1">
      <c r="I47" s="18">
        <f>IF(C48&lt;&gt;"",SUM(C48:H48),"")</f>
      </c>
      <c r="J47" s="18">
        <f>IF(C48&lt;&gt;"",AVERAGE(C48:H48),"")</f>
      </c>
      <c r="K47" s="18">
        <f>IF(C48&lt;&gt;"",MAX(C48:H48),"")</f>
      </c>
      <c r="L47" s="18">
        <f>IF(D48&lt;&gt;"",MAX(C48:H48)-MIN(C48:H48),"")</f>
      </c>
      <c r="N47" s="39" t="e">
        <f>MAX(#REF!)</f>
        <v>#REF!</v>
      </c>
      <c r="O47" s="40" t="e">
        <f>MIN(#REF!)</f>
        <v>#REF!</v>
      </c>
      <c r="P47" s="17"/>
      <c r="Q47" s="17"/>
      <c r="R47" s="17"/>
      <c r="S47" s="17"/>
      <c r="T47" s="17"/>
      <c r="U47" s="17"/>
    </row>
    <row r="48" spans="1:21" s="42" customFormat="1" ht="13.5" customHeight="1">
      <c r="A48" s="18"/>
      <c r="B48" s="18"/>
      <c r="C48" s="18"/>
      <c r="D48" s="18"/>
      <c r="E48" s="18"/>
      <c r="F48" s="18"/>
      <c r="G48" s="18"/>
      <c r="H48" s="18" t="s">
        <v>38</v>
      </c>
      <c r="I48"/>
      <c r="J48"/>
      <c r="K48"/>
      <c r="L48"/>
      <c r="M48" s="18"/>
      <c r="N48" s="39" t="e">
        <f>MAX(#REF!)</f>
        <v>#REF!</v>
      </c>
      <c r="O48" s="40" t="e">
        <f>MIN(#REF!)</f>
        <v>#REF!</v>
      </c>
      <c r="P48" s="41"/>
      <c r="Q48" s="41"/>
      <c r="R48" s="41"/>
      <c r="S48" s="41"/>
      <c r="T48" s="41"/>
      <c r="U48" s="41"/>
    </row>
    <row r="49" spans="1:21" s="42" customFormat="1" ht="13.5" customHeight="1">
      <c r="A49" s="18"/>
      <c r="B49" s="18"/>
      <c r="C49"/>
      <c r="D49"/>
      <c r="E49"/>
      <c r="F49"/>
      <c r="G49"/>
      <c r="H49"/>
      <c r="I49"/>
      <c r="J49"/>
      <c r="K49"/>
      <c r="L49"/>
      <c r="M49"/>
      <c r="N49" s="39" t="e">
        <f>MAX(#REF!)</f>
        <v>#REF!</v>
      </c>
      <c r="O49" s="40" t="e">
        <f>MIN(#REF!)</f>
        <v>#REF!</v>
      </c>
      <c r="P49" s="41"/>
      <c r="Q49" s="41"/>
      <c r="R49" s="41"/>
      <c r="S49" s="41"/>
      <c r="T49" s="41"/>
      <c r="U49" s="41"/>
    </row>
    <row r="50" spans="1:16" s="42" customFormat="1" ht="13.5" customHeight="1">
      <c r="A50" s="1"/>
      <c r="B50"/>
      <c r="C50"/>
      <c r="D50"/>
      <c r="E50"/>
      <c r="F50"/>
      <c r="G50"/>
      <c r="H50"/>
      <c r="I50"/>
      <c r="J50"/>
      <c r="K50"/>
      <c r="L50"/>
      <c r="M50"/>
      <c r="N50" s="39" t="e">
        <f>MAX(#REF!)</f>
        <v>#REF!</v>
      </c>
      <c r="O50" s="40" t="e">
        <f>MIN(#REF!)</f>
        <v>#REF!</v>
      </c>
      <c r="P50" s="41"/>
    </row>
    <row r="51" spans="1:16" s="42" customFormat="1" ht="13.5" customHeight="1">
      <c r="A51" s="1"/>
      <c r="B51"/>
      <c r="C51"/>
      <c r="D51"/>
      <c r="E51"/>
      <c r="F51"/>
      <c r="G51"/>
      <c r="H51"/>
      <c r="I51"/>
      <c r="J51"/>
      <c r="K51"/>
      <c r="L51"/>
      <c r="M51"/>
      <c r="N51" s="39" t="e">
        <f>MAX(#REF!)</f>
        <v>#REF!</v>
      </c>
      <c r="O51" s="40" t="e">
        <f>MIN(#REF!)</f>
        <v>#REF!</v>
      </c>
      <c r="P51" s="43"/>
    </row>
    <row r="52" spans="1:16" s="42" customFormat="1" ht="13.5" customHeight="1">
      <c r="A52" s="18"/>
      <c r="B52" s="18"/>
      <c r="C52"/>
      <c r="D52"/>
      <c r="E52"/>
      <c r="F52"/>
      <c r="G52"/>
      <c r="H52"/>
      <c r="I52" s="18"/>
      <c r="J52" s="18"/>
      <c r="K52" s="18"/>
      <c r="L52" s="18"/>
      <c r="M52"/>
      <c r="N52" s="39" t="e">
        <f>MAX(#REF!)</f>
        <v>#REF!</v>
      </c>
      <c r="O52" s="40" t="e">
        <f>MIN(#REF!)</f>
        <v>#REF!</v>
      </c>
      <c r="P52" s="41"/>
    </row>
    <row r="53" spans="1:15" s="42" customFormat="1" ht="12.75" customHeight="1" hidden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5" t="e">
        <f>MAX(#REF!)</f>
        <v>#REF!</v>
      </c>
      <c r="O53" s="29" t="e">
        <f>NA()</f>
        <v>#N/A</v>
      </c>
    </row>
    <row r="54" spans="14:15" s="18" customFormat="1" ht="12.75" customHeight="1" hidden="1">
      <c r="N54" s="44" t="e">
        <f>MAX(#REF!)</f>
        <v>#REF!</v>
      </c>
      <c r="O54" s="45"/>
    </row>
    <row r="55" s="18" customFormat="1" ht="12.75">
      <c r="N55" s="46"/>
    </row>
    <row r="56" spans="3:13" ht="12.7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3:13" ht="12.7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3:13" ht="12.7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3:13" ht="12.7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21" s="18" customFormat="1" ht="12.75" customHeight="1">
      <c r="A60" s="1"/>
      <c r="B60"/>
      <c r="I60"/>
      <c r="J60"/>
      <c r="K60"/>
      <c r="L60"/>
      <c r="N60" s="25" t="e">
        <f>MAX(#REF!)</f>
        <v>#REF!</v>
      </c>
      <c r="O60" s="29" t="e">
        <f>MIN(#REF!)</f>
        <v>#REF!</v>
      </c>
      <c r="P60" s="17"/>
      <c r="Q60" s="17"/>
      <c r="R60" s="17"/>
      <c r="S60" s="17"/>
      <c r="T60" s="17"/>
      <c r="U60" s="17"/>
    </row>
    <row r="61" spans="3:21" s="18" customFormat="1" ht="12.75" customHeight="1">
      <c r="C61"/>
      <c r="D61"/>
      <c r="E61"/>
      <c r="F61"/>
      <c r="G61"/>
      <c r="H61"/>
      <c r="I61"/>
      <c r="J61"/>
      <c r="K61"/>
      <c r="L61"/>
      <c r="M61"/>
      <c r="N61" s="25" t="e">
        <f>MAX(#REF!)</f>
        <v>#REF!</v>
      </c>
      <c r="O61" s="29" t="e">
        <f>MIN(#REF!)</f>
        <v>#REF!</v>
      </c>
      <c r="P61" s="17"/>
      <c r="Q61" s="17"/>
      <c r="R61" s="17"/>
      <c r="S61" s="17"/>
      <c r="T61" s="17"/>
      <c r="U61" s="17"/>
    </row>
    <row r="62" spans="3:21" s="18" customFormat="1" ht="12.75" customHeight="1">
      <c r="C62"/>
      <c r="D62"/>
      <c r="E62"/>
      <c r="F62"/>
      <c r="G62"/>
      <c r="H62"/>
      <c r="I62"/>
      <c r="J62"/>
      <c r="K62"/>
      <c r="L62"/>
      <c r="M62"/>
      <c r="N62" s="25" t="e">
        <f>MAX(#REF!)</f>
        <v>#REF!</v>
      </c>
      <c r="O62" s="29" t="e">
        <f>MIN(#REF!)</f>
        <v>#REF!</v>
      </c>
      <c r="P62" s="17"/>
      <c r="Q62" s="17"/>
      <c r="R62" s="47"/>
      <c r="S62" s="17"/>
      <c r="T62" s="17"/>
      <c r="U62" s="17"/>
    </row>
    <row r="63" spans="1:21" s="18" customFormat="1" ht="12.75" customHeight="1">
      <c r="A63" s="1"/>
      <c r="B63"/>
      <c r="C63"/>
      <c r="D63"/>
      <c r="E63"/>
      <c r="F63"/>
      <c r="G63"/>
      <c r="H63"/>
      <c r="I63"/>
      <c r="J63"/>
      <c r="K63"/>
      <c r="L63"/>
      <c r="M63"/>
      <c r="N63" s="25" t="e">
        <f>MAX(#REF!)</f>
        <v>#REF!</v>
      </c>
      <c r="O63" s="29" t="e">
        <f>MIN(#REF!)</f>
        <v>#REF!</v>
      </c>
      <c r="P63" s="17"/>
      <c r="Q63" s="17"/>
      <c r="R63" s="17"/>
      <c r="S63" s="17"/>
      <c r="T63" s="17"/>
      <c r="U63" s="17"/>
    </row>
    <row r="64" spans="1:21" s="18" customFormat="1" ht="12.75" customHeight="1">
      <c r="A64" s="1"/>
      <c r="B64"/>
      <c r="C64"/>
      <c r="D64"/>
      <c r="E64"/>
      <c r="F64"/>
      <c r="G64"/>
      <c r="H64"/>
      <c r="I64"/>
      <c r="J64"/>
      <c r="K64"/>
      <c r="L64"/>
      <c r="M64"/>
      <c r="N64" s="25"/>
      <c r="O64" s="29"/>
      <c r="P64" s="17"/>
      <c r="Q64" s="17"/>
      <c r="R64" s="17"/>
      <c r="S64" s="17"/>
      <c r="T64" s="17"/>
      <c r="U64" s="17"/>
    </row>
    <row r="65" spans="1:21" s="18" customFormat="1" ht="12.75" customHeight="1">
      <c r="A65" s="1"/>
      <c r="B65"/>
      <c r="C65"/>
      <c r="D65"/>
      <c r="E65"/>
      <c r="F65"/>
      <c r="G65"/>
      <c r="H65"/>
      <c r="I65"/>
      <c r="J65"/>
      <c r="K65"/>
      <c r="L65"/>
      <c r="M65"/>
      <c r="N65" s="25"/>
      <c r="O65" s="29"/>
      <c r="P65" s="17"/>
      <c r="Q65" s="17"/>
      <c r="R65" s="17"/>
      <c r="S65" s="17"/>
      <c r="T65" s="17"/>
      <c r="U65" s="17"/>
    </row>
    <row r="66" spans="1:21" s="18" customFormat="1" ht="12.75" customHeight="1">
      <c r="A66" s="1"/>
      <c r="B66"/>
      <c r="C66"/>
      <c r="D66"/>
      <c r="E66"/>
      <c r="F66"/>
      <c r="G66"/>
      <c r="H66"/>
      <c r="I66"/>
      <c r="J66"/>
      <c r="K66"/>
      <c r="L66"/>
      <c r="M66"/>
      <c r="N66" s="25"/>
      <c r="O66" s="29"/>
      <c r="P66" s="17"/>
      <c r="Q66" s="17"/>
      <c r="R66" s="17"/>
      <c r="S66" s="17"/>
      <c r="T66" s="17"/>
      <c r="U66" s="17"/>
    </row>
    <row r="67" spans="1:21" s="18" customFormat="1" ht="12.75" customHeight="1">
      <c r="A67" s="1"/>
      <c r="B67"/>
      <c r="C67"/>
      <c r="D67"/>
      <c r="E67"/>
      <c r="F67"/>
      <c r="G67"/>
      <c r="H67"/>
      <c r="I67"/>
      <c r="J67"/>
      <c r="K67"/>
      <c r="L67"/>
      <c r="M67"/>
      <c r="N67" s="25"/>
      <c r="O67" s="29"/>
      <c r="P67" s="17"/>
      <c r="Q67" s="17"/>
      <c r="R67" s="17"/>
      <c r="S67" s="17"/>
      <c r="T67" s="17"/>
      <c r="U67" s="17"/>
    </row>
    <row r="73" spans="1:2" ht="12.75">
      <c r="A73" s="18"/>
      <c r="B73" s="18"/>
    </row>
  </sheetData>
  <sheetProtection selectLockedCells="1" selectUnlockedCells="1"/>
  <conditionalFormatting sqref="B42:B46">
    <cfRule type="expression" priority="1" dxfId="0" stopIfTrue="1">
      <formula>(C42&gt;0)</formula>
    </cfRule>
  </conditionalFormatting>
  <printOptions/>
  <pageMargins left="0.23958333333333334" right="0.050694444444444445" top="0.10972222222222222" bottom="0.06875" header="0.5118055555555555" footer="0.5118055555555555"/>
  <pageSetup horizontalDpi="300" verticalDpi="300" orientation="portrait" paperSize="9" scale="91"/>
  <drawing r:id="rId3"/>
  <legacyDrawing r:id="rId2"/>
  <oleObjects>
    <oleObject progId="Рисунок Microsoft Word" shapeId="713707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Y42"/>
  <sheetViews>
    <sheetView zoomScale="75" zoomScaleNormal="75" workbookViewId="0" topLeftCell="A1">
      <selection activeCell="I25" sqref="I25"/>
    </sheetView>
  </sheetViews>
  <sheetFormatPr defaultColWidth="9.140625" defaultRowHeight="12.75"/>
  <cols>
    <col min="1" max="1" width="3.57421875" style="0" customWidth="1"/>
    <col min="2" max="2" width="22.7109375" style="0" customWidth="1"/>
    <col min="4" max="4" width="7.00390625" style="0" customWidth="1"/>
    <col min="5" max="5" width="5.28125" style="0" customWidth="1"/>
    <col min="6" max="6" width="5.57421875" style="0" customWidth="1"/>
    <col min="7" max="8" width="5.00390625" style="0" customWidth="1"/>
    <col min="9" max="10" width="4.8515625" style="0" customWidth="1"/>
    <col min="11" max="11" width="5.00390625" style="0" customWidth="1"/>
    <col min="12" max="13" width="4.8515625" style="0" customWidth="1"/>
    <col min="14" max="14" width="4.7109375" style="0" customWidth="1"/>
    <col min="15" max="15" width="5.57421875" style="0" customWidth="1"/>
    <col min="16" max="17" width="4.7109375" style="0" customWidth="1"/>
    <col min="18" max="18" width="4.421875" style="0" customWidth="1"/>
    <col min="19" max="19" width="6.7109375" style="0" customWidth="1"/>
    <col min="20" max="20" width="7.7109375" style="0" customWidth="1"/>
    <col min="21" max="21" width="6.7109375" style="0" customWidth="1"/>
  </cols>
  <sheetData>
    <row r="1" spans="2:18" ht="11.25" customHeight="1">
      <c r="B1" s="48"/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3"/>
      <c r="R1" s="49"/>
    </row>
    <row r="2" spans="2:21" ht="22.5" customHeight="1">
      <c r="B2" s="50"/>
      <c r="C2" s="51"/>
      <c r="D2" s="50"/>
      <c r="E2" s="50" t="s">
        <v>39</v>
      </c>
      <c r="F2" s="50"/>
      <c r="G2" s="52"/>
      <c r="H2" s="52"/>
      <c r="I2" s="52"/>
      <c r="J2" s="52"/>
      <c r="K2" s="52"/>
      <c r="L2" s="52"/>
      <c r="M2" s="52"/>
      <c r="N2" s="52"/>
      <c r="O2" s="3" t="s">
        <v>0</v>
      </c>
      <c r="U2" s="49"/>
    </row>
    <row r="3" spans="2:15" ht="28.5" customHeight="1">
      <c r="B3" s="50"/>
      <c r="C3" s="50"/>
      <c r="D3" s="50"/>
      <c r="E3" s="50"/>
      <c r="F3" s="53" t="s">
        <v>40</v>
      </c>
      <c r="G3" s="53"/>
      <c r="H3" s="52"/>
      <c r="O3" s="3" t="s">
        <v>1</v>
      </c>
    </row>
    <row r="4" spans="1:21" ht="14.25" customHeight="1">
      <c r="A4" s="54" t="s">
        <v>5</v>
      </c>
      <c r="B4" s="54" t="s">
        <v>41</v>
      </c>
      <c r="C4" s="55" t="s">
        <v>42</v>
      </c>
      <c r="D4" s="55" t="s">
        <v>43</v>
      </c>
      <c r="E4" s="56" t="s">
        <v>44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5" t="s">
        <v>45</v>
      </c>
      <c r="T4" s="55" t="s">
        <v>46</v>
      </c>
      <c r="U4" s="54" t="s">
        <v>47</v>
      </c>
    </row>
    <row r="5" spans="1:21" ht="12.75">
      <c r="A5" s="54"/>
      <c r="B5" s="54"/>
      <c r="C5" s="54"/>
      <c r="D5" s="54"/>
      <c r="E5" s="57">
        <v>7</v>
      </c>
      <c r="F5" s="58" t="s">
        <v>48</v>
      </c>
      <c r="G5" s="57">
        <v>8</v>
      </c>
      <c r="H5" s="58" t="s">
        <v>48</v>
      </c>
      <c r="I5" s="57">
        <v>9</v>
      </c>
      <c r="J5" s="58" t="s">
        <v>48</v>
      </c>
      <c r="K5" s="57">
        <v>10</v>
      </c>
      <c r="L5" s="58" t="s">
        <v>48</v>
      </c>
      <c r="M5" s="57">
        <v>11</v>
      </c>
      <c r="N5" s="58" t="s">
        <v>48</v>
      </c>
      <c r="O5" s="57">
        <v>12</v>
      </c>
      <c r="P5" s="58" t="s">
        <v>48</v>
      </c>
      <c r="Q5" s="57">
        <v>13</v>
      </c>
      <c r="R5" s="58" t="s">
        <v>48</v>
      </c>
      <c r="S5" s="55"/>
      <c r="T5" s="55"/>
      <c r="U5" s="55"/>
    </row>
    <row r="6" spans="1:21" ht="12.75">
      <c r="A6" s="59" t="s">
        <v>49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5" ht="12.75">
      <c r="A7" s="60">
        <v>1</v>
      </c>
      <c r="B7" s="61" t="s">
        <v>14</v>
      </c>
      <c r="C7" s="62">
        <f>квалификация!I9</f>
        <v>1468</v>
      </c>
      <c r="D7" s="63">
        <f>SUM(C7,E7:R7)</f>
        <v>3192</v>
      </c>
      <c r="E7" s="64">
        <v>229</v>
      </c>
      <c r="F7" s="64">
        <v>0</v>
      </c>
      <c r="G7" s="64">
        <v>247</v>
      </c>
      <c r="H7" s="64">
        <v>30</v>
      </c>
      <c r="I7" s="64">
        <v>211</v>
      </c>
      <c r="J7" s="64">
        <v>30</v>
      </c>
      <c r="K7" s="64">
        <v>225</v>
      </c>
      <c r="L7" s="64">
        <v>30</v>
      </c>
      <c r="M7" s="64">
        <v>244</v>
      </c>
      <c r="N7" s="64">
        <v>0</v>
      </c>
      <c r="O7" s="64">
        <v>213</v>
      </c>
      <c r="P7" s="64">
        <v>30</v>
      </c>
      <c r="Q7" s="64">
        <v>235</v>
      </c>
      <c r="R7" s="64">
        <v>0</v>
      </c>
      <c r="S7" s="63">
        <f>SUM(F7,H7,J7,L7,R7,N7,P7)</f>
        <v>120</v>
      </c>
      <c r="T7" s="65">
        <f>AVERAGE(E7,G7,I7,K7,Q7,M7,O7)</f>
        <v>229.14285714285714</v>
      </c>
      <c r="U7" s="60">
        <v>1</v>
      </c>
      <c r="V7" s="66">
        <f>MAX(E7:R7)</f>
        <v>247</v>
      </c>
      <c r="Y7" s="67">
        <f>C7/6</f>
        <v>244.66666666666666</v>
      </c>
    </row>
    <row r="8" spans="1:25" ht="12.75">
      <c r="A8" s="60">
        <v>9</v>
      </c>
      <c r="B8" s="30" t="s">
        <v>22</v>
      </c>
      <c r="C8" s="62">
        <f>квалификация!I17</f>
        <v>1245</v>
      </c>
      <c r="D8" s="63">
        <f>SUM(C8,E8:R8)</f>
        <v>2902</v>
      </c>
      <c r="E8" s="64">
        <v>224</v>
      </c>
      <c r="F8" s="68">
        <v>30</v>
      </c>
      <c r="G8" s="64">
        <v>235</v>
      </c>
      <c r="H8" s="64">
        <v>30</v>
      </c>
      <c r="I8" s="64">
        <v>197</v>
      </c>
      <c r="J8" s="64">
        <v>0</v>
      </c>
      <c r="K8" s="64">
        <v>201</v>
      </c>
      <c r="L8" s="69">
        <v>0</v>
      </c>
      <c r="M8" s="69">
        <v>268</v>
      </c>
      <c r="N8" s="69">
        <v>30</v>
      </c>
      <c r="O8" s="69">
        <v>224</v>
      </c>
      <c r="P8" s="69">
        <v>30</v>
      </c>
      <c r="Q8" s="64">
        <v>188</v>
      </c>
      <c r="R8" s="64">
        <v>0</v>
      </c>
      <c r="S8" s="63">
        <f>SUM(F8,H8,J8,L8,R8,N8,P8)</f>
        <v>120</v>
      </c>
      <c r="T8" s="65">
        <f>AVERAGE(E8,G8,I8,K8,Q8,M8,O8)</f>
        <v>219.57142857142858</v>
      </c>
      <c r="U8" s="60">
        <v>2</v>
      </c>
      <c r="V8" s="66">
        <f>MAX(E8:R8)</f>
        <v>268</v>
      </c>
      <c r="Y8" s="67">
        <f>C8/6</f>
        <v>207.5</v>
      </c>
    </row>
    <row r="9" spans="1:25" ht="12.75">
      <c r="A9" s="60">
        <v>3</v>
      </c>
      <c r="B9" s="30" t="s">
        <v>16</v>
      </c>
      <c r="C9" s="70">
        <f>квалификация!I11</f>
        <v>1331</v>
      </c>
      <c r="D9" s="63">
        <f>SUM(C9,E9:R9)</f>
        <v>2889</v>
      </c>
      <c r="E9" s="64">
        <v>213</v>
      </c>
      <c r="F9" s="64">
        <v>0</v>
      </c>
      <c r="G9" s="64">
        <v>226</v>
      </c>
      <c r="H9" s="64">
        <v>0</v>
      </c>
      <c r="I9" s="64">
        <v>213</v>
      </c>
      <c r="J9" s="64">
        <v>30</v>
      </c>
      <c r="K9" s="64">
        <v>184</v>
      </c>
      <c r="L9" s="71">
        <v>0</v>
      </c>
      <c r="M9" s="71">
        <v>217</v>
      </c>
      <c r="N9" s="71">
        <v>30</v>
      </c>
      <c r="O9" s="71">
        <v>176</v>
      </c>
      <c r="P9" s="71">
        <v>0</v>
      </c>
      <c r="Q9" s="71">
        <v>239</v>
      </c>
      <c r="R9" s="64">
        <v>30</v>
      </c>
      <c r="S9" s="63">
        <f>SUM(F9,H9,J9,L9,R9,N9,P9)</f>
        <v>90</v>
      </c>
      <c r="T9" s="65">
        <f>AVERAGE(E9,G9,I9,K9,Q9,M9,O9)</f>
        <v>209.71428571428572</v>
      </c>
      <c r="U9" s="60">
        <v>3</v>
      </c>
      <c r="V9" s="66">
        <f>MAX(E9:R9)</f>
        <v>239</v>
      </c>
      <c r="Y9" s="67">
        <f>C9/6</f>
        <v>221.83333333333334</v>
      </c>
    </row>
    <row r="10" spans="1:25" ht="12.75">
      <c r="A10" s="60">
        <v>11</v>
      </c>
      <c r="B10" s="30" t="s">
        <v>24</v>
      </c>
      <c r="C10" s="60">
        <f>квалификация!I19</f>
        <v>1227</v>
      </c>
      <c r="D10" s="63">
        <f>SUM(C10,E10:R10)</f>
        <v>2814</v>
      </c>
      <c r="E10" s="64">
        <v>207</v>
      </c>
      <c r="F10" s="64">
        <v>30</v>
      </c>
      <c r="G10" s="64">
        <v>219</v>
      </c>
      <c r="H10" s="64">
        <v>0</v>
      </c>
      <c r="I10" s="64">
        <v>208</v>
      </c>
      <c r="J10" s="64">
        <v>0</v>
      </c>
      <c r="K10" s="64">
        <v>240</v>
      </c>
      <c r="L10" s="64">
        <v>30</v>
      </c>
      <c r="M10" s="64">
        <v>209</v>
      </c>
      <c r="N10" s="64">
        <v>30</v>
      </c>
      <c r="O10" s="64">
        <v>184</v>
      </c>
      <c r="P10" s="64">
        <v>0</v>
      </c>
      <c r="Q10" s="64">
        <v>200</v>
      </c>
      <c r="R10" s="64">
        <v>30</v>
      </c>
      <c r="S10" s="63">
        <f>SUM(F10,H10,J10,L10,R10,N10,P10)</f>
        <v>120</v>
      </c>
      <c r="T10" s="65">
        <f>AVERAGE(E10,G10,I10,K10,Q10,M10,O10)</f>
        <v>209.57142857142858</v>
      </c>
      <c r="U10" s="60">
        <v>4</v>
      </c>
      <c r="V10" s="66">
        <f>MAX(E10:R10)</f>
        <v>240</v>
      </c>
      <c r="Y10" s="67">
        <f>C10/6</f>
        <v>204.5</v>
      </c>
    </row>
    <row r="11" spans="1:25" ht="12.75">
      <c r="A11" s="60">
        <v>7</v>
      </c>
      <c r="B11" s="30" t="s">
        <v>20</v>
      </c>
      <c r="C11" s="60">
        <f>квалификация!I15</f>
        <v>1266</v>
      </c>
      <c r="D11" s="63">
        <f>SUM(C11,E11:R11)</f>
        <v>2777</v>
      </c>
      <c r="E11" s="64">
        <v>161</v>
      </c>
      <c r="F11" s="64">
        <v>0</v>
      </c>
      <c r="G11" s="64">
        <v>185</v>
      </c>
      <c r="H11" s="64">
        <v>0</v>
      </c>
      <c r="I11" s="64">
        <v>233</v>
      </c>
      <c r="J11" s="64">
        <v>30</v>
      </c>
      <c r="K11" s="64">
        <v>210</v>
      </c>
      <c r="L11" s="64">
        <v>30</v>
      </c>
      <c r="M11" s="64">
        <v>197</v>
      </c>
      <c r="N11" s="64">
        <v>0</v>
      </c>
      <c r="O11" s="64">
        <v>205</v>
      </c>
      <c r="P11" s="64">
        <v>0</v>
      </c>
      <c r="Q11" s="64">
        <v>230</v>
      </c>
      <c r="R11" s="64">
        <v>30</v>
      </c>
      <c r="S11" s="63">
        <f>SUM(F11,H11,J11,L11,R11,N11,P11)</f>
        <v>90</v>
      </c>
      <c r="T11" s="65">
        <f>AVERAGE(E11,G11,I11,K11,Q11,M11,O11)</f>
        <v>203</v>
      </c>
      <c r="U11" s="60">
        <v>5</v>
      </c>
      <c r="V11" s="66">
        <f>MAX(E11:R11)</f>
        <v>233</v>
      </c>
      <c r="Y11" s="67">
        <f>C11/6</f>
        <v>211</v>
      </c>
    </row>
    <row r="12" spans="1:25" ht="12.75">
      <c r="A12" s="60">
        <v>5</v>
      </c>
      <c r="B12" s="61" t="s">
        <v>18</v>
      </c>
      <c r="C12" s="60">
        <f>квалификация!I13</f>
        <v>1287</v>
      </c>
      <c r="D12" s="63">
        <f>SUM(C12,E12:R12)</f>
        <v>2769</v>
      </c>
      <c r="E12" s="64">
        <v>189</v>
      </c>
      <c r="F12" s="64">
        <v>0</v>
      </c>
      <c r="G12" s="64">
        <v>157</v>
      </c>
      <c r="H12" s="64">
        <v>0</v>
      </c>
      <c r="I12" s="64">
        <v>184</v>
      </c>
      <c r="J12" s="64">
        <v>0</v>
      </c>
      <c r="K12" s="64">
        <v>247</v>
      </c>
      <c r="L12" s="64">
        <v>30</v>
      </c>
      <c r="M12" s="64">
        <v>245</v>
      </c>
      <c r="N12" s="64">
        <v>30</v>
      </c>
      <c r="O12" s="64">
        <v>194</v>
      </c>
      <c r="P12" s="64">
        <v>30</v>
      </c>
      <c r="Q12" s="64">
        <v>176</v>
      </c>
      <c r="R12" s="64">
        <v>0</v>
      </c>
      <c r="S12" s="63">
        <f>SUM(F12,H12,J12,L12,R12,N12,P12)</f>
        <v>90</v>
      </c>
      <c r="T12" s="65">
        <f>AVERAGE(E12,G12,I12,K12,Q12,M12,O12)</f>
        <v>198.85714285714286</v>
      </c>
      <c r="U12" s="60">
        <v>6</v>
      </c>
      <c r="V12" s="66">
        <f>MAX(E12:R12)</f>
        <v>247</v>
      </c>
      <c r="Y12" s="67">
        <f>C12/6</f>
        <v>214.5</v>
      </c>
    </row>
    <row r="13" spans="1:25" s="74" customFormat="1" ht="12.75">
      <c r="A13" s="60">
        <v>13</v>
      </c>
      <c r="B13" s="30" t="s">
        <v>26</v>
      </c>
      <c r="C13" s="62">
        <f>квалификация!I21</f>
        <v>1195</v>
      </c>
      <c r="D13" s="63">
        <f>SUM(C13,E13:R13)</f>
        <v>2745</v>
      </c>
      <c r="E13" s="64">
        <v>228</v>
      </c>
      <c r="F13" s="68">
        <v>30</v>
      </c>
      <c r="G13" s="64">
        <v>186</v>
      </c>
      <c r="H13" s="64">
        <v>30</v>
      </c>
      <c r="I13" s="64">
        <v>187</v>
      </c>
      <c r="J13" s="64">
        <v>30</v>
      </c>
      <c r="K13" s="72">
        <v>216</v>
      </c>
      <c r="L13" s="64">
        <v>0</v>
      </c>
      <c r="M13" s="64">
        <v>216</v>
      </c>
      <c r="N13" s="64">
        <v>0</v>
      </c>
      <c r="O13" s="64">
        <v>201</v>
      </c>
      <c r="P13" s="64">
        <v>30</v>
      </c>
      <c r="Q13" s="64">
        <v>196</v>
      </c>
      <c r="R13" s="73">
        <v>0</v>
      </c>
      <c r="S13" s="63">
        <f>SUM(F13,H13,J13,L13,R13,N13,P13)</f>
        <v>120</v>
      </c>
      <c r="T13" s="65">
        <f>AVERAGE(E13,G13,I13,K13,Q13,M13,O13)</f>
        <v>204.28571428571428</v>
      </c>
      <c r="U13" s="60">
        <v>7</v>
      </c>
      <c r="V13" s="66">
        <f>MAX(E13:R13)</f>
        <v>228</v>
      </c>
      <c r="Y13" s="67">
        <f>C13/6</f>
        <v>199.16666666666666</v>
      </c>
    </row>
    <row r="14" spans="1:25" s="74" customFormat="1" ht="12.75">
      <c r="A14" s="60">
        <v>15</v>
      </c>
      <c r="B14" s="61" t="s">
        <v>28</v>
      </c>
      <c r="C14" s="62">
        <f>квалификация!I23</f>
        <v>1171</v>
      </c>
      <c r="D14" s="63">
        <f>SUM(C14,E14:R14)</f>
        <v>2613</v>
      </c>
      <c r="E14" s="64">
        <v>233</v>
      </c>
      <c r="F14" s="64">
        <v>30</v>
      </c>
      <c r="G14" s="64">
        <v>183</v>
      </c>
      <c r="H14" s="64">
        <v>30</v>
      </c>
      <c r="I14" s="64">
        <v>210</v>
      </c>
      <c r="J14" s="64">
        <v>0</v>
      </c>
      <c r="K14" s="64">
        <v>167</v>
      </c>
      <c r="L14" s="75">
        <v>0</v>
      </c>
      <c r="M14" s="75">
        <v>176</v>
      </c>
      <c r="N14" s="75">
        <v>0</v>
      </c>
      <c r="O14" s="75">
        <v>180</v>
      </c>
      <c r="P14" s="75">
        <v>0</v>
      </c>
      <c r="Q14" s="75">
        <v>203</v>
      </c>
      <c r="R14" s="64">
        <v>30</v>
      </c>
      <c r="S14" s="63">
        <f>SUM(F14,H14,J14,L14,R14,N14,P14)</f>
        <v>90</v>
      </c>
      <c r="T14" s="65">
        <f>AVERAGE(E14,G14,I14,K14,Q14,M14,O14)</f>
        <v>193.14285714285714</v>
      </c>
      <c r="U14" s="60">
        <v>8</v>
      </c>
      <c r="V14" s="66">
        <f>MAX(E14:R14)</f>
        <v>233</v>
      </c>
      <c r="Y14" s="67">
        <f>C14/6</f>
        <v>195.16666666666666</v>
      </c>
    </row>
    <row r="15" spans="1:22" ht="12.75">
      <c r="A15" s="76" t="s">
        <v>50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66">
        <f>MAX(E15:R15)</f>
        <v>0</v>
      </c>
    </row>
    <row r="16" spans="1:25" ht="12.75">
      <c r="A16" s="60">
        <v>2</v>
      </c>
      <c r="B16" s="28" t="s">
        <v>15</v>
      </c>
      <c r="C16" s="60">
        <f>квалификация!I10</f>
        <v>1398</v>
      </c>
      <c r="D16" s="63">
        <f>SUM(C16,E16:R16)</f>
        <v>3163</v>
      </c>
      <c r="E16" s="64">
        <v>228</v>
      </c>
      <c r="F16" s="64">
        <v>30</v>
      </c>
      <c r="G16" s="64">
        <v>238</v>
      </c>
      <c r="H16" s="64">
        <v>30</v>
      </c>
      <c r="I16" s="64">
        <v>214</v>
      </c>
      <c r="J16" s="64">
        <v>30</v>
      </c>
      <c r="K16" s="64">
        <v>237</v>
      </c>
      <c r="L16" s="64">
        <v>30</v>
      </c>
      <c r="M16" s="64">
        <v>266</v>
      </c>
      <c r="N16" s="64">
        <v>30</v>
      </c>
      <c r="O16" s="77">
        <v>187</v>
      </c>
      <c r="P16" s="64">
        <v>0</v>
      </c>
      <c r="Q16" s="64">
        <v>245</v>
      </c>
      <c r="R16" s="64">
        <v>0</v>
      </c>
      <c r="S16" s="63">
        <f>SUM(F16,H16,J16,L16,R16,N16,P16)</f>
        <v>150</v>
      </c>
      <c r="T16" s="65">
        <f>AVERAGE(E16,G16,I16,K16,Q16,M16,O16)</f>
        <v>230.71428571428572</v>
      </c>
      <c r="U16" s="60">
        <v>1</v>
      </c>
      <c r="V16" s="66">
        <f>MAX(E16:R16)</f>
        <v>266</v>
      </c>
      <c r="Y16" s="67">
        <f>C16/6</f>
        <v>233</v>
      </c>
    </row>
    <row r="17" spans="1:25" ht="12.75">
      <c r="A17" s="60">
        <v>8</v>
      </c>
      <c r="B17" s="30" t="s">
        <v>21</v>
      </c>
      <c r="C17" s="60">
        <f>квалификация!I16</f>
        <v>1265</v>
      </c>
      <c r="D17" s="63">
        <f>SUM(C17,E17:R17)</f>
        <v>2993</v>
      </c>
      <c r="E17" s="64">
        <v>218</v>
      </c>
      <c r="F17" s="64">
        <v>30</v>
      </c>
      <c r="G17" s="64">
        <v>226</v>
      </c>
      <c r="H17" s="64">
        <v>30</v>
      </c>
      <c r="I17" s="64">
        <v>197</v>
      </c>
      <c r="J17" s="64">
        <v>30</v>
      </c>
      <c r="K17" s="64">
        <v>267</v>
      </c>
      <c r="L17" s="64">
        <v>30</v>
      </c>
      <c r="M17" s="64">
        <v>216</v>
      </c>
      <c r="N17" s="64">
        <v>30</v>
      </c>
      <c r="O17" s="64">
        <v>195</v>
      </c>
      <c r="P17" s="64">
        <v>30</v>
      </c>
      <c r="Q17" s="64">
        <v>229</v>
      </c>
      <c r="R17" s="64">
        <v>0</v>
      </c>
      <c r="S17" s="63">
        <f>SUM(F17,H17,J17,L17,R17,N17,P17)</f>
        <v>180</v>
      </c>
      <c r="T17" s="65">
        <f>AVERAGE(E17,G17,I17,K17,Q17,M17,O17)</f>
        <v>221.14285714285714</v>
      </c>
      <c r="U17" s="60">
        <v>2</v>
      </c>
      <c r="V17" s="66">
        <f>MAX(E17:R17)</f>
        <v>267</v>
      </c>
      <c r="Y17" s="67">
        <f>C17/6</f>
        <v>210.83333333333334</v>
      </c>
    </row>
    <row r="18" spans="1:25" ht="12.75">
      <c r="A18" s="60">
        <v>6</v>
      </c>
      <c r="B18" s="30" t="s">
        <v>19</v>
      </c>
      <c r="C18" s="60">
        <f>квалификация!I14</f>
        <v>1276</v>
      </c>
      <c r="D18" s="63">
        <f>SUM(C18,E18:R18)</f>
        <v>2974</v>
      </c>
      <c r="E18" s="64">
        <v>212</v>
      </c>
      <c r="F18" s="64">
        <v>30</v>
      </c>
      <c r="G18" s="64">
        <v>218</v>
      </c>
      <c r="H18" s="64">
        <v>30</v>
      </c>
      <c r="I18" s="64">
        <v>234</v>
      </c>
      <c r="J18" s="64">
        <v>30</v>
      </c>
      <c r="K18" s="64">
        <v>257</v>
      </c>
      <c r="L18" s="64">
        <v>30</v>
      </c>
      <c r="M18" s="64">
        <v>205</v>
      </c>
      <c r="N18" s="64">
        <v>0</v>
      </c>
      <c r="O18" s="64">
        <v>190</v>
      </c>
      <c r="P18" s="64">
        <v>0</v>
      </c>
      <c r="Q18" s="64">
        <v>232</v>
      </c>
      <c r="R18" s="64">
        <v>30</v>
      </c>
      <c r="S18" s="63">
        <f>SUM(F18,H18,J18,L18,R18,N18,P18)</f>
        <v>150</v>
      </c>
      <c r="T18" s="65">
        <f>AVERAGE(E18,G18,I18,K18,Q18,M18,O18)</f>
        <v>221.14285714285714</v>
      </c>
      <c r="U18" s="60">
        <v>3</v>
      </c>
      <c r="V18" s="66">
        <f>MAX(E18:R18)</f>
        <v>257</v>
      </c>
      <c r="Y18" s="67">
        <f>C18/6</f>
        <v>212.66666666666666</v>
      </c>
    </row>
    <row r="19" spans="1:25" ht="12.75">
      <c r="A19" s="60">
        <v>4</v>
      </c>
      <c r="B19" s="30" t="s">
        <v>17</v>
      </c>
      <c r="C19" s="60">
        <f>квалификация!I12</f>
        <v>1319</v>
      </c>
      <c r="D19" s="63">
        <f>SUM(C19,E19:R19)</f>
        <v>2894</v>
      </c>
      <c r="E19" s="64">
        <v>174</v>
      </c>
      <c r="F19" s="64">
        <v>0</v>
      </c>
      <c r="G19" s="64">
        <v>225</v>
      </c>
      <c r="H19" s="64">
        <v>30</v>
      </c>
      <c r="I19" s="64">
        <v>180</v>
      </c>
      <c r="J19" s="64">
        <v>0</v>
      </c>
      <c r="K19" s="64">
        <v>219</v>
      </c>
      <c r="L19" s="64">
        <v>0</v>
      </c>
      <c r="M19" s="64">
        <v>212</v>
      </c>
      <c r="N19" s="64">
        <v>0</v>
      </c>
      <c r="O19" s="64">
        <v>205</v>
      </c>
      <c r="P19" s="64">
        <v>30</v>
      </c>
      <c r="Q19" s="64">
        <v>270</v>
      </c>
      <c r="R19" s="64">
        <v>30</v>
      </c>
      <c r="S19" s="63">
        <f>SUM(F19,H19,J19,L19,R19,N19,P19)</f>
        <v>90</v>
      </c>
      <c r="T19" s="65">
        <f>AVERAGE(E19,G19,I19,K19,Q19,M19,O19)</f>
        <v>212.14285714285714</v>
      </c>
      <c r="U19" s="60">
        <v>4</v>
      </c>
      <c r="V19" s="66">
        <f>MAX(E19:R19)</f>
        <v>270</v>
      </c>
      <c r="Y19" s="67">
        <f>C19/6</f>
        <v>219.83333333333334</v>
      </c>
    </row>
    <row r="20" spans="1:25" ht="12.75">
      <c r="A20" s="60">
        <v>10</v>
      </c>
      <c r="B20" s="61" t="s">
        <v>23</v>
      </c>
      <c r="C20" s="60">
        <f>квалификация!I18</f>
        <v>1242</v>
      </c>
      <c r="D20" s="63">
        <f>SUM(C20,E20:R20)</f>
        <v>2735</v>
      </c>
      <c r="E20" s="64">
        <v>205</v>
      </c>
      <c r="F20" s="64">
        <v>0</v>
      </c>
      <c r="G20" s="64">
        <v>197</v>
      </c>
      <c r="H20" s="64">
        <v>0</v>
      </c>
      <c r="I20" s="64">
        <v>179</v>
      </c>
      <c r="J20" s="64">
        <v>0</v>
      </c>
      <c r="K20" s="64">
        <v>226</v>
      </c>
      <c r="L20" s="64">
        <v>0</v>
      </c>
      <c r="M20" s="64">
        <v>200</v>
      </c>
      <c r="N20" s="64">
        <v>30</v>
      </c>
      <c r="O20" s="64">
        <v>214</v>
      </c>
      <c r="P20" s="64">
        <v>30</v>
      </c>
      <c r="Q20" s="64">
        <v>212</v>
      </c>
      <c r="R20" s="64">
        <v>0</v>
      </c>
      <c r="S20" s="63">
        <f>SUM(F20,H20,J20,L20,R20,N20,P20)</f>
        <v>60</v>
      </c>
      <c r="T20" s="65">
        <f>AVERAGE(E20,G20,I20,K20,Q20,M20,O20)</f>
        <v>204.71428571428572</v>
      </c>
      <c r="U20" s="60">
        <v>5</v>
      </c>
      <c r="V20" s="66">
        <f>MAX(E20:R20)</f>
        <v>226</v>
      </c>
      <c r="Y20" s="67">
        <f>C20/6</f>
        <v>207</v>
      </c>
    </row>
    <row r="21" spans="1:25" ht="12.75">
      <c r="A21" s="60">
        <v>12</v>
      </c>
      <c r="B21" s="61" t="s">
        <v>25</v>
      </c>
      <c r="C21" s="60">
        <f>квалификация!I20</f>
        <v>1196</v>
      </c>
      <c r="D21" s="63">
        <f>SUM(C21,E21:R21)</f>
        <v>2728</v>
      </c>
      <c r="E21" s="64">
        <v>165</v>
      </c>
      <c r="F21" s="64">
        <v>0</v>
      </c>
      <c r="G21" s="64">
        <v>175</v>
      </c>
      <c r="H21" s="64">
        <v>0</v>
      </c>
      <c r="I21" s="64">
        <v>196</v>
      </c>
      <c r="J21" s="64">
        <v>0</v>
      </c>
      <c r="K21" s="64">
        <v>251</v>
      </c>
      <c r="L21" s="64">
        <v>30</v>
      </c>
      <c r="M21" s="64">
        <v>214</v>
      </c>
      <c r="N21" s="64">
        <v>30</v>
      </c>
      <c r="O21" s="64">
        <v>213</v>
      </c>
      <c r="P21" s="64">
        <v>0</v>
      </c>
      <c r="Q21" s="64">
        <v>228</v>
      </c>
      <c r="R21" s="64">
        <v>30</v>
      </c>
      <c r="S21" s="63">
        <f>SUM(F21,H21,J21,L21,R21,N21,P21)</f>
        <v>90</v>
      </c>
      <c r="T21" s="65">
        <f>AVERAGE(E21,G21,I21,K21,Q21,M21,O21)</f>
        <v>206</v>
      </c>
      <c r="U21" s="60">
        <v>6</v>
      </c>
      <c r="V21" s="66">
        <f>MAX(E21:R21)</f>
        <v>251</v>
      </c>
      <c r="Y21" s="67">
        <f>C21/6</f>
        <v>199.33333333333334</v>
      </c>
    </row>
    <row r="22" spans="1:25" ht="12.75">
      <c r="A22" s="78">
        <v>14</v>
      </c>
      <c r="B22" s="30" t="s">
        <v>27</v>
      </c>
      <c r="C22" s="60">
        <f>квалификация!I22</f>
        <v>1182</v>
      </c>
      <c r="D22" s="63">
        <f>SUM(C22,E22:R22)</f>
        <v>2623</v>
      </c>
      <c r="E22" s="71">
        <v>211</v>
      </c>
      <c r="F22" s="71">
        <v>30</v>
      </c>
      <c r="G22" s="71">
        <v>186</v>
      </c>
      <c r="H22" s="71">
        <v>0</v>
      </c>
      <c r="I22" s="71">
        <v>169</v>
      </c>
      <c r="J22" s="71">
        <v>0</v>
      </c>
      <c r="K22" s="71">
        <v>202</v>
      </c>
      <c r="L22" s="71">
        <v>0</v>
      </c>
      <c r="M22" s="71">
        <v>199</v>
      </c>
      <c r="N22" s="71">
        <v>0</v>
      </c>
      <c r="O22" s="71">
        <v>229</v>
      </c>
      <c r="P22" s="71">
        <v>30</v>
      </c>
      <c r="Q22" s="71">
        <v>185</v>
      </c>
      <c r="R22" s="71">
        <v>0</v>
      </c>
      <c r="S22" s="63">
        <f>SUM(F22,H22,J22,L22,R22,N22,P22)</f>
        <v>60</v>
      </c>
      <c r="T22" s="65">
        <f>AVERAGE(E22,G22,I22,K22,Q22,M22,O22)</f>
        <v>197.28571428571428</v>
      </c>
      <c r="U22" s="60">
        <v>7</v>
      </c>
      <c r="V22" s="66">
        <f>MAX(E22:R22)</f>
        <v>229</v>
      </c>
      <c r="Y22" s="67">
        <f>C22/6</f>
        <v>197</v>
      </c>
    </row>
    <row r="23" spans="1:25" ht="12.75">
      <c r="A23" s="60">
        <v>16</v>
      </c>
      <c r="B23" s="79" t="s">
        <v>29</v>
      </c>
      <c r="C23" s="60">
        <f>квалификация!I24</f>
        <v>1152</v>
      </c>
      <c r="D23" s="80">
        <f>SUM(C23,E23:R23)</f>
        <v>2539</v>
      </c>
      <c r="E23" s="81">
        <v>164</v>
      </c>
      <c r="F23" s="82">
        <v>0</v>
      </c>
      <c r="G23" s="82">
        <v>200</v>
      </c>
      <c r="H23" s="82">
        <v>0</v>
      </c>
      <c r="I23" s="82">
        <v>198</v>
      </c>
      <c r="J23" s="82">
        <v>30</v>
      </c>
      <c r="K23" s="82">
        <v>216</v>
      </c>
      <c r="L23" s="82">
        <v>0</v>
      </c>
      <c r="M23" s="82">
        <v>164</v>
      </c>
      <c r="N23" s="82">
        <v>0</v>
      </c>
      <c r="O23" s="82">
        <v>187</v>
      </c>
      <c r="P23" s="82">
        <v>0</v>
      </c>
      <c r="Q23" s="82">
        <v>198</v>
      </c>
      <c r="R23" s="83">
        <v>30</v>
      </c>
      <c r="S23" s="84">
        <f>SUM(F23,H23,J23,L23,R23,N23,P23)</f>
        <v>60</v>
      </c>
      <c r="T23" s="65">
        <f>AVERAGE(E23,G23,I23,K23,Q23,M23,O23)</f>
        <v>189.57142857142858</v>
      </c>
      <c r="U23" s="60">
        <v>8</v>
      </c>
      <c r="V23" s="66">
        <f>MAX(E23:R23)</f>
        <v>216</v>
      </c>
      <c r="Y23" s="67">
        <f>C23/6</f>
        <v>192</v>
      </c>
    </row>
    <row r="27" ht="12.75">
      <c r="D27">
        <v>1</v>
      </c>
    </row>
    <row r="28" ht="12.75">
      <c r="D28">
        <v>2</v>
      </c>
    </row>
    <row r="29" ht="12.75">
      <c r="D29">
        <v>3</v>
      </c>
    </row>
    <row r="30" ht="12.75">
      <c r="D30">
        <v>4</v>
      </c>
    </row>
    <row r="31" ht="12.75">
      <c r="D31">
        <v>5</v>
      </c>
    </row>
    <row r="32" ht="12.75">
      <c r="D32">
        <v>6</v>
      </c>
    </row>
    <row r="33" ht="12.75">
      <c r="D33">
        <v>7</v>
      </c>
    </row>
    <row r="34" ht="12.75">
      <c r="D34">
        <v>8</v>
      </c>
    </row>
    <row r="35" ht="12.75">
      <c r="D35">
        <v>9</v>
      </c>
    </row>
    <row r="36" ht="12.75">
      <c r="D36">
        <v>10</v>
      </c>
    </row>
    <row r="37" ht="12.75">
      <c r="D37">
        <v>11</v>
      </c>
    </row>
    <row r="38" ht="12.75">
      <c r="D38">
        <v>12</v>
      </c>
    </row>
    <row r="39" ht="12.75">
      <c r="D39">
        <v>13</v>
      </c>
    </row>
    <row r="40" ht="12.75">
      <c r="D40">
        <v>14</v>
      </c>
    </row>
    <row r="41" ht="12.75">
      <c r="D41">
        <v>15</v>
      </c>
    </row>
    <row r="42" ht="12.75">
      <c r="D42">
        <v>16</v>
      </c>
    </row>
  </sheetData>
  <sheetProtection selectLockedCells="1" selectUnlockedCells="1"/>
  <mergeCells count="10">
    <mergeCell ref="A4:A5"/>
    <mergeCell ref="B4:B5"/>
    <mergeCell ref="C4:C5"/>
    <mergeCell ref="D4:D5"/>
    <mergeCell ref="E4:R4"/>
    <mergeCell ref="S4:S5"/>
    <mergeCell ref="T4:T5"/>
    <mergeCell ref="U4:U5"/>
    <mergeCell ref="A6:U6"/>
    <mergeCell ref="A15:U15"/>
  </mergeCells>
  <printOptions/>
  <pageMargins left="0.2590277777777778" right="0.26944444444444443" top="0.3111111111111111" bottom="0.11041666666666666" header="0.5118055555555555" footer="0.5118055555555555"/>
  <pageSetup fitToHeight="1" fitToWidth="1" horizontalDpi="300" verticalDpi="300" orientation="landscape" paperSize="9"/>
  <drawing r:id="rId3"/>
  <legacyDrawing r:id="rId2"/>
  <oleObjects>
    <oleObject progId="Рисунок Microsoft Word" shapeId="713708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2:L23"/>
  <sheetViews>
    <sheetView zoomScale="75" zoomScaleNormal="75" workbookViewId="0" topLeftCell="A1">
      <selection activeCell="I38" sqref="I38"/>
    </sheetView>
  </sheetViews>
  <sheetFormatPr defaultColWidth="9.140625" defaultRowHeight="12.75"/>
  <cols>
    <col min="1" max="1" width="6.00390625" style="0" customWidth="1"/>
    <col min="2" max="2" width="3.57421875" style="0" customWidth="1"/>
    <col min="3" max="3" width="24.00390625" style="0" customWidth="1"/>
    <col min="4" max="4" width="6.28125" style="0" customWidth="1"/>
    <col min="5" max="5" width="8.28125" style="0" customWidth="1"/>
    <col min="6" max="6" width="22.8515625" style="0" customWidth="1"/>
    <col min="7" max="7" width="5.8515625" style="0" customWidth="1"/>
    <col min="8" max="8" width="4.421875" style="0" customWidth="1"/>
    <col min="9" max="9" width="21.421875" style="0" customWidth="1"/>
    <col min="10" max="10" width="6.140625" style="0" customWidth="1"/>
    <col min="11" max="11" width="5.7109375" style="0" customWidth="1"/>
    <col min="12" max="12" width="25.28125" style="0" customWidth="1"/>
  </cols>
  <sheetData>
    <row r="2" spans="2:6" ht="12.75">
      <c r="B2" s="85"/>
      <c r="C2" s="85"/>
      <c r="D2" s="85"/>
      <c r="E2" s="85" t="s">
        <v>38</v>
      </c>
      <c r="F2" s="86"/>
    </row>
    <row r="3" ht="14.25" customHeight="1"/>
    <row r="4" spans="2:12" ht="12.75">
      <c r="B4" s="85"/>
      <c r="C4" s="85"/>
      <c r="D4" s="86"/>
      <c r="E4" s="87"/>
      <c r="F4" s="86"/>
      <c r="G4" s="5"/>
      <c r="J4" s="6"/>
      <c r="K4" s="5"/>
      <c r="L4" s="5"/>
    </row>
    <row r="5" spans="4:12" ht="12.75">
      <c r="D5" s="5"/>
      <c r="E5" s="5"/>
      <c r="F5" s="5"/>
      <c r="G5" s="5"/>
      <c r="J5" s="6"/>
      <c r="K5" s="5"/>
      <c r="L5" s="5"/>
    </row>
    <row r="6" spans="4:12" ht="12.75">
      <c r="D6" s="5"/>
      <c r="E6" s="5"/>
      <c r="F6" s="4" t="s">
        <v>51</v>
      </c>
      <c r="G6" s="5"/>
      <c r="J6" s="6"/>
      <c r="K6" s="5"/>
      <c r="L6" s="5"/>
    </row>
    <row r="8" spans="2:12" ht="12.75">
      <c r="B8" s="85"/>
      <c r="C8" s="85"/>
      <c r="D8" s="85"/>
      <c r="E8" s="87" t="s">
        <v>52</v>
      </c>
      <c r="F8" s="85"/>
      <c r="J8" s="5"/>
      <c r="K8" s="5"/>
      <c r="L8" s="5"/>
    </row>
    <row r="9" spans="10:12" ht="12.75">
      <c r="J9" s="5"/>
      <c r="K9" s="5"/>
      <c r="L9" s="5"/>
    </row>
    <row r="10" spans="10:12" ht="12.75">
      <c r="J10" s="5"/>
      <c r="K10" s="5"/>
      <c r="L10" s="5"/>
    </row>
    <row r="11" spans="3:12" ht="12.75">
      <c r="C11" s="6" t="s">
        <v>53</v>
      </c>
      <c r="D11" s="6"/>
      <c r="E11" s="6"/>
      <c r="F11" s="6"/>
      <c r="G11" s="6"/>
      <c r="H11" s="6"/>
      <c r="I11" s="6" t="s">
        <v>54</v>
      </c>
      <c r="J11" s="5"/>
      <c r="K11" s="5"/>
      <c r="L11" s="5"/>
    </row>
    <row r="12" spans="2:12" ht="12.75">
      <c r="B12" s="88"/>
      <c r="C12" s="89"/>
      <c r="D12" s="89"/>
      <c r="E12" s="89"/>
      <c r="F12" s="88"/>
      <c r="J12" s="5"/>
      <c r="K12" s="5"/>
      <c r="L12" s="5"/>
    </row>
    <row r="13" spans="2:12" ht="12.75">
      <c r="B13" s="88"/>
      <c r="C13" s="90"/>
      <c r="D13" s="91"/>
      <c r="E13" s="91"/>
      <c r="F13" s="92"/>
      <c r="G13" s="92"/>
      <c r="H13" s="88"/>
      <c r="I13" s="90"/>
      <c r="J13" s="91"/>
      <c r="K13" s="91"/>
      <c r="L13" s="92"/>
    </row>
    <row r="14" spans="2:11" ht="12.75">
      <c r="B14" s="93"/>
      <c r="C14" s="94" t="s">
        <v>14</v>
      </c>
      <c r="D14" s="95">
        <v>202</v>
      </c>
      <c r="E14" s="91"/>
      <c r="H14" s="93"/>
      <c r="I14" s="96" t="s">
        <v>22</v>
      </c>
      <c r="J14" s="95">
        <v>191</v>
      </c>
      <c r="K14" s="91"/>
    </row>
    <row r="15" spans="2:12" ht="12.75">
      <c r="B15" s="89"/>
      <c r="C15" s="97"/>
      <c r="D15" s="92"/>
      <c r="E15" s="98"/>
      <c r="F15" s="90"/>
      <c r="G15" s="91"/>
      <c r="H15" s="89"/>
      <c r="I15" s="97"/>
      <c r="J15" s="92"/>
      <c r="K15" s="98"/>
      <c r="L15" s="90"/>
    </row>
    <row r="16" spans="2:12" ht="12.75">
      <c r="B16" s="89"/>
      <c r="C16" s="91"/>
      <c r="D16" s="91"/>
      <c r="E16" s="99"/>
      <c r="F16" s="94" t="s">
        <v>14</v>
      </c>
      <c r="G16" s="5"/>
      <c r="H16" s="89"/>
      <c r="I16" s="91"/>
      <c r="J16" s="91"/>
      <c r="K16" s="99"/>
      <c r="L16" s="96" t="s">
        <v>21</v>
      </c>
    </row>
    <row r="17" spans="2:12" ht="12.75">
      <c r="B17" s="89"/>
      <c r="C17" s="91"/>
      <c r="D17" s="91"/>
      <c r="E17" s="92"/>
      <c r="F17" s="97"/>
      <c r="G17" s="5"/>
      <c r="H17" s="89"/>
      <c r="I17" s="91"/>
      <c r="J17" s="91"/>
      <c r="K17" s="92"/>
      <c r="L17" s="97"/>
    </row>
    <row r="18" spans="2:12" ht="12.75">
      <c r="B18" s="89"/>
      <c r="C18" s="90"/>
      <c r="D18" s="5"/>
      <c r="E18" s="5"/>
      <c r="F18" s="5"/>
      <c r="H18" s="89"/>
      <c r="I18" s="90"/>
      <c r="J18" s="5"/>
      <c r="K18" s="5"/>
      <c r="L18" s="5"/>
    </row>
    <row r="19" spans="2:11" ht="12.75">
      <c r="B19" s="93"/>
      <c r="C19" s="96" t="s">
        <v>15</v>
      </c>
      <c r="D19" s="6">
        <v>198</v>
      </c>
      <c r="E19" s="6"/>
      <c r="H19" s="93"/>
      <c r="I19" s="96" t="s">
        <v>21</v>
      </c>
      <c r="J19" s="100">
        <v>201</v>
      </c>
      <c r="K19" s="100"/>
    </row>
    <row r="20" spans="2:9" ht="12.75">
      <c r="B20" s="89"/>
      <c r="C20" s="101"/>
      <c r="D20" s="6"/>
      <c r="E20" s="6"/>
      <c r="H20" s="89"/>
      <c r="I20" s="97"/>
    </row>
    <row r="21" spans="2:3" ht="12.75">
      <c r="B21" s="89"/>
      <c r="C21" s="89"/>
    </row>
    <row r="23" spans="7:9" ht="12.75">
      <c r="G23" s="5"/>
      <c r="H23" s="5"/>
      <c r="I23" s="5"/>
    </row>
  </sheetData>
  <sheetProtection selectLockedCells="1" selectUnlockedCells="1"/>
  <conditionalFormatting sqref="C14 C19 F16 I14 I19 L16">
    <cfRule type="expression" priority="1" dxfId="0" stopIfTrue="1">
      <formula>(D14&gt;0)</formula>
    </cfRule>
  </conditionalFormatting>
  <printOptions/>
  <pageMargins left="0.017361111111111112" right="0.050694444444444445" top="0.3659722222222222" bottom="0.5298611111111111" header="0.5118055555555555" footer="0.5118055555555555"/>
  <pageSetup horizontalDpi="300" verticalDpi="300" orientation="landscape" paperSize="9" scale="90"/>
  <legacyDrawing r:id="rId2"/>
  <oleObjects>
    <oleObject progId="Рисунок Microsoft Word" shapeId="713709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75" zoomScaleNormal="75" workbookViewId="0" topLeftCell="A1">
      <selection activeCell="S30" sqref="S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75" zoomScaleNormal="75" workbookViewId="0" topLeftCell="A1">
      <selection activeCell="P36" sqref="P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75" zoomScaleNormal="75" workbookViewId="0" topLeftCell="A2">
      <selection activeCell="D34" sqref="D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75" zoomScaleNormal="75" workbookViewId="0" topLeftCell="A1">
      <selection activeCell="AC32" sqref="AC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2017-06-03T13:52:37Z</dcterms:modified>
  <cp:category/>
  <cp:version/>
  <cp:contentType/>
  <cp:contentStatus/>
  <cp:revision>2</cp:revision>
</cp:coreProperties>
</file>